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blog\公開用\"/>
    </mc:Choice>
  </mc:AlternateContent>
  <xr:revisionPtr revIDLastSave="0" documentId="13_ncr:1_{99975867-83EB-4FC6-8D26-AEDA97CECEE8}" xr6:coauthVersionLast="47" xr6:coauthVersionMax="47" xr10:uidLastSave="{00000000-0000-0000-0000-000000000000}"/>
  <bookViews>
    <workbookView xWindow="-98" yWindow="-98" windowWidth="21795" windowHeight="13096" xr2:uid="{E35185AC-296E-4B8D-8C14-18FE24A9CCC0}"/>
  </bookViews>
  <sheets>
    <sheet name="条件付き書式で行全体反映" sheetId="2" r:id="rId1"/>
    <sheet name="結合したセルへの入力" sheetId="3" r:id="rId2"/>
    <sheet name="カレンダーの作成" sheetId="4" r:id="rId3"/>
    <sheet name="散布図に円表示" sheetId="17" r:id="rId4"/>
    <sheet name="INDIRECT関数でのセル参照" sheetId="5" r:id="rId5"/>
    <sheet name="検索結果全体への書式反映" sheetId="11" r:id="rId6"/>
    <sheet name="進数変換と解析" sheetId="12" r:id="rId7"/>
    <sheet name="関数参照時の空白、エラー対処" sheetId="14" r:id="rId8"/>
    <sheet name="誤編集を防ぐ共有ファイル" sheetId="15" r:id="rId9"/>
    <sheet name="表示形式の最適化" sheetId="16" r:id="rId10"/>
    <sheet name="Sheet1" sheetId="6" r:id="rId11"/>
    <sheet name="Sheet2" sheetId="7" r:id="rId12"/>
    <sheet name="Sheet3" sheetId="8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7" l="1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D49" i="17"/>
  <c r="C49" i="17"/>
  <c r="D48" i="17"/>
  <c r="C48" i="17"/>
  <c r="D47" i="17"/>
  <c r="C47" i="17"/>
  <c r="D46" i="17"/>
  <c r="C46" i="17"/>
  <c r="D45" i="17"/>
  <c r="C45" i="17"/>
  <c r="D44" i="17"/>
  <c r="C44" i="17"/>
  <c r="D43" i="17"/>
  <c r="C43" i="17"/>
  <c r="D42" i="17"/>
  <c r="C42" i="17"/>
  <c r="D41" i="17"/>
  <c r="C41" i="1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B8" i="16"/>
  <c r="C4" i="15" l="1"/>
  <c r="C7" i="15" s="1"/>
  <c r="C8" i="15" s="1"/>
  <c r="D24" i="14"/>
  <c r="D23" i="14"/>
  <c r="D22" i="14"/>
  <c r="D21" i="14"/>
  <c r="D20" i="14"/>
  <c r="D19" i="14"/>
  <c r="D18" i="14"/>
  <c r="D17" i="14"/>
  <c r="D16" i="14"/>
  <c r="D15" i="14"/>
  <c r="D13" i="14"/>
  <c r="D12" i="14"/>
  <c r="D11" i="14"/>
  <c r="D10" i="14"/>
  <c r="D9" i="14"/>
  <c r="D8" i="14"/>
  <c r="D7" i="14"/>
  <c r="D6" i="14"/>
  <c r="D5" i="14"/>
  <c r="D4" i="14"/>
  <c r="D5" i="12"/>
  <c r="D11" i="12" s="1"/>
  <c r="C5" i="12"/>
  <c r="D25" i="12"/>
  <c r="D30" i="12" s="1"/>
  <c r="C25" i="12"/>
  <c r="D15" i="12"/>
  <c r="D21" i="12" s="1"/>
  <c r="C15" i="12"/>
  <c r="D8" i="12" l="1"/>
  <c r="D10" i="12"/>
  <c r="D12" i="12" s="1"/>
  <c r="D18" i="12"/>
  <c r="D20" i="12"/>
  <c r="D22" i="12" s="1"/>
  <c r="D7" i="12"/>
  <c r="D9" i="12"/>
  <c r="D17" i="12"/>
  <c r="D19" i="12"/>
  <c r="D27" i="12"/>
  <c r="D29" i="12"/>
  <c r="D31" i="12"/>
  <c r="D32" i="12" s="1"/>
  <c r="D28" i="12"/>
  <c r="C4" i="4" l="1"/>
  <c r="F37" i="3"/>
  <c r="F36" i="3"/>
  <c r="F35" i="3"/>
  <c r="F34" i="3"/>
  <c r="F33" i="3"/>
  <c r="D34" i="3"/>
  <c r="D35" i="3"/>
  <c r="D36" i="3"/>
  <c r="D37" i="3"/>
  <c r="D33" i="3"/>
  <c r="F8" i="3"/>
  <c r="F7" i="3"/>
  <c r="F6" i="3"/>
  <c r="F5" i="3"/>
  <c r="F4" i="3"/>
  <c r="C7" i="5" a="1"/>
  <c r="C5" i="5" a="1"/>
  <c r="C6" i="5" a="1"/>
  <c r="C5" i="5" l="1"/>
  <c r="C6" i="5"/>
  <c r="C7" i="5"/>
  <c r="C11" i="5" a="1"/>
  <c r="C11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<sst xmlns="http://schemas.openxmlformats.org/spreadsheetml/2006/main" count="281" uniqueCount="103">
  <si>
    <t>No.</t>
  </si>
  <si>
    <t>状況</t>
  </si>
  <si>
    <t>アイテム</t>
  </si>
  <si>
    <t>済</t>
  </si>
  <si>
    <t>対応中</t>
  </si>
  <si>
    <t>データ1</t>
  </si>
  <si>
    <t>データ2</t>
  </si>
  <si>
    <t>データ3</t>
  </si>
  <si>
    <t>データ4</t>
  </si>
  <si>
    <t>データ5</t>
  </si>
  <si>
    <t>アイテム1</t>
    <phoneticPr fontId="2"/>
  </si>
  <si>
    <t>アイテム2</t>
  </si>
  <si>
    <t>アイテム3</t>
  </si>
  <si>
    <t>アイテム4</t>
  </si>
  <si>
    <t>B2</t>
    <phoneticPr fontId="2"/>
  </si>
  <si>
    <t>列</t>
    <rPh sb="0" eb="1">
      <t>レツ</t>
    </rPh>
    <phoneticPr fontId="2"/>
  </si>
  <si>
    <t>行</t>
    <rPh sb="0" eb="1">
      <t>ギョウ</t>
    </rPh>
    <phoneticPr fontId="2"/>
  </si>
  <si>
    <t>結果</t>
    <rPh sb="0" eb="2">
      <t>ケッカ</t>
    </rPh>
    <phoneticPr fontId="2"/>
  </si>
  <si>
    <t>S1</t>
    <phoneticPr fontId="2"/>
  </si>
  <si>
    <t>S2</t>
    <phoneticPr fontId="2"/>
  </si>
  <si>
    <t>S3</t>
    <phoneticPr fontId="2"/>
  </si>
  <si>
    <t>年</t>
  </si>
  <si>
    <t>カテゴリ</t>
  </si>
  <si>
    <t>製品</t>
  </si>
  <si>
    <t>売り上げ</t>
  </si>
  <si>
    <t>評価</t>
  </si>
  <si>
    <t>部品</t>
  </si>
  <si>
    <t>チェーン</t>
  </si>
  <si>
    <t>ウェア</t>
  </si>
  <si>
    <t>ソックス</t>
  </si>
  <si>
    <t>ビブショーツ</t>
  </si>
  <si>
    <t>パンツ</t>
  </si>
  <si>
    <t>タイツ</t>
  </si>
  <si>
    <t>ハンドルバー</t>
  </si>
  <si>
    <t>ブレーキ</t>
  </si>
  <si>
    <t>自転車</t>
  </si>
  <si>
    <t>マウンテン バイク</t>
  </si>
  <si>
    <t>アクセサリ</t>
  </si>
  <si>
    <t>ヘルメット</t>
  </si>
  <si>
    <t>ライト</t>
  </si>
  <si>
    <t>ロック</t>
  </si>
  <si>
    <t>ボトム ブラケット</t>
  </si>
  <si>
    <t>ジャージ</t>
  </si>
  <si>
    <t>ロード バイク</t>
  </si>
  <si>
    <t>タイヤとチューブ</t>
  </si>
  <si>
    <t>カーゴ バイク</t>
  </si>
  <si>
    <t>バイク ラック</t>
  </si>
  <si>
    <t>キャップ</t>
  </si>
  <si>
    <t>空気入れ</t>
  </si>
  <si>
    <t>ホイール</t>
  </si>
  <si>
    <t>ツーリング バイク</t>
  </si>
  <si>
    <t>ベスト</t>
  </si>
  <si>
    <t>ペダル</t>
  </si>
  <si>
    <t>グローブ</t>
  </si>
  <si>
    <t>サドル</t>
  </si>
  <si>
    <t>HEX</t>
    <phoneticPr fontId="2"/>
  </si>
  <si>
    <t>DEC</t>
    <phoneticPr fontId="2"/>
  </si>
  <si>
    <t>BIN</t>
    <phoneticPr fontId="2"/>
  </si>
  <si>
    <t>D2</t>
    <phoneticPr fontId="2"/>
  </si>
  <si>
    <t>1bit</t>
    <phoneticPr fontId="2"/>
  </si>
  <si>
    <t>8bit</t>
    <phoneticPr fontId="2"/>
  </si>
  <si>
    <t>4bit</t>
    <phoneticPr fontId="2"/>
  </si>
  <si>
    <t>1-4bit</t>
    <phoneticPr fontId="2"/>
  </si>
  <si>
    <t>5-8bit</t>
    <phoneticPr fontId="2"/>
  </si>
  <si>
    <t>連結</t>
    <rPh sb="0" eb="2">
      <t>レンケツ</t>
    </rPh>
    <phoneticPr fontId="2"/>
  </si>
  <si>
    <t>6B</t>
    <phoneticPr fontId="2"/>
  </si>
  <si>
    <t>a</t>
    <phoneticPr fontId="2"/>
  </si>
  <si>
    <t>b</t>
    <phoneticPr fontId="2"/>
  </si>
  <si>
    <t>今日の日付</t>
    <rPh sb="0" eb="2">
      <t>キョウ</t>
    </rPh>
    <rPh sb="3" eb="5">
      <t>ヒヅケ</t>
    </rPh>
    <phoneticPr fontId="2"/>
  </si>
  <si>
    <t>日数</t>
    <rPh sb="0" eb="2">
      <t>ニッスウ</t>
    </rPh>
    <phoneticPr fontId="2"/>
  </si>
  <si>
    <t>日</t>
    <rPh sb="0" eb="1">
      <t>ニチ</t>
    </rPh>
    <phoneticPr fontId="2"/>
  </si>
  <si>
    <t>指定日</t>
    <rPh sb="0" eb="3">
      <t>シテイビ</t>
    </rPh>
    <phoneticPr fontId="2"/>
  </si>
  <si>
    <t>指定日の曜日</t>
    <rPh sb="0" eb="3">
      <t>シテイビ</t>
    </rPh>
    <rPh sb="4" eb="6">
      <t>ヨウビ</t>
    </rPh>
    <phoneticPr fontId="2"/>
  </si>
  <si>
    <t>書式</t>
    <rPh sb="0" eb="2">
      <t>ショシキ</t>
    </rPh>
    <phoneticPr fontId="2"/>
  </si>
  <si>
    <t>値のみコピー</t>
    <rPh sb="0" eb="1">
      <t>アタイ</t>
    </rPh>
    <phoneticPr fontId="2"/>
  </si>
  <si>
    <t>元データ</t>
    <rPh sb="0" eb="1">
      <t>モト</t>
    </rPh>
    <phoneticPr fontId="2"/>
  </si>
  <si>
    <t>標準</t>
    <rPh sb="0" eb="2">
      <t>ヒョウジュン</t>
    </rPh>
    <phoneticPr fontId="2"/>
  </si>
  <si>
    <t>表示形式で小数点以下の桁数を3にした場合</t>
    <rPh sb="0" eb="4">
      <t>ヒョウジケイシキ</t>
    </rPh>
    <rPh sb="5" eb="10">
      <t>ショウスウテンイカ</t>
    </rPh>
    <rPh sb="11" eb="13">
      <t>ケタスウ</t>
    </rPh>
    <rPh sb="18" eb="20">
      <t>バアイ</t>
    </rPh>
    <phoneticPr fontId="2"/>
  </si>
  <si>
    <t>数値(小数点以下3桁)</t>
    <rPh sb="0" eb="2">
      <t>スウチ</t>
    </rPh>
    <rPh sb="3" eb="8">
      <t>ショウスウテンイカ</t>
    </rPh>
    <rPh sb="9" eb="10">
      <t>ケタ</t>
    </rPh>
    <phoneticPr fontId="2"/>
  </si>
  <si>
    <t>右クリックメニューで小数点以下の桁数を3にした場合</t>
    <rPh sb="0" eb="1">
      <t>ミギ</t>
    </rPh>
    <rPh sb="10" eb="15">
      <t>ショウスウテンイカ</t>
    </rPh>
    <rPh sb="16" eb="18">
      <t>ケタスウ</t>
    </rPh>
    <rPh sb="23" eb="25">
      <t>バアイ</t>
    </rPh>
    <phoneticPr fontId="2"/>
  </si>
  <si>
    <t>ユーザー定義(0.000)</t>
    <rPh sb="4" eb="6">
      <t>テイギ</t>
    </rPh>
    <phoneticPr fontId="2"/>
  </si>
  <si>
    <t>TEXT関数で”0.000”のフォーマットにしたとき</t>
    <rPh sb="4" eb="6">
      <t>カンスウ</t>
    </rPh>
    <phoneticPr fontId="2"/>
  </si>
  <si>
    <t>0.352</t>
  </si>
  <si>
    <t>文字列</t>
    <rPh sb="0" eb="3">
      <t>モジレツ</t>
    </rPh>
    <phoneticPr fontId="2"/>
  </si>
  <si>
    <t>表示</t>
    <rPh sb="0" eb="2">
      <t>ヒョウジ</t>
    </rPh>
    <phoneticPr fontId="2"/>
  </si>
  <si>
    <t>書式設定</t>
    <rPh sb="0" eb="4">
      <t>ショシキセッテイ</t>
    </rPh>
    <phoneticPr fontId="2"/>
  </si>
  <si>
    <t>デフォルトの設定</t>
    <rPh sb="6" eb="8">
      <t>セッテイ</t>
    </rPh>
    <phoneticPr fontId="2"/>
  </si>
  <si>
    <t>日付で【2012/3/14】</t>
    <rPh sb="0" eb="2">
      <t>ヒヅケ</t>
    </rPh>
    <phoneticPr fontId="2"/>
  </si>
  <si>
    <t>日付で【3/14】</t>
    <rPh sb="0" eb="2">
      <t>ヒヅケ</t>
    </rPh>
    <phoneticPr fontId="2"/>
  </si>
  <si>
    <t>ユーザー定義で【m"月"】</t>
    <rPh sb="4" eb="6">
      <t>テイギ</t>
    </rPh>
    <phoneticPr fontId="2"/>
  </si>
  <si>
    <t>ユーザー定義で【d"日"】</t>
    <rPh sb="4" eb="6">
      <t>テイギ</t>
    </rPh>
    <rPh sb="10" eb="11">
      <t>ヒ</t>
    </rPh>
    <phoneticPr fontId="2"/>
  </si>
  <si>
    <t>ユーザー定義で【aaa"曜日"】</t>
    <rPh sb="4" eb="6">
      <t>テイギ</t>
    </rPh>
    <rPh sb="12" eb="14">
      <t>ヨウビ</t>
    </rPh>
    <phoneticPr fontId="2"/>
  </si>
  <si>
    <t>https://www.starkblog.net/excel-conditional-format/</t>
    <phoneticPr fontId="2"/>
  </si>
  <si>
    <t>https://www.starkblog.net/excel-indirect-function/</t>
    <phoneticPr fontId="2"/>
  </si>
  <si>
    <t>https://www.starkblog.net/excel-search-result-format/</t>
    <phoneticPr fontId="2"/>
  </si>
  <si>
    <t>https://www.starkblog.net/excel-bitdata/</t>
    <phoneticPr fontId="2"/>
  </si>
  <si>
    <t>https://www.starkblog.net/excel-blank-function-error/</t>
    <phoneticPr fontId="2"/>
  </si>
  <si>
    <t>https://www.starkblog.net/excel-prevent-mistake/</t>
    <phoneticPr fontId="2"/>
  </si>
  <si>
    <t>https://www.starkblog.net/excel-format-optimization/</t>
    <phoneticPr fontId="2"/>
  </si>
  <si>
    <t>r</t>
    <phoneticPr fontId="2"/>
  </si>
  <si>
    <t>X</t>
    <phoneticPr fontId="2"/>
  </si>
  <si>
    <t>Y</t>
    <phoneticPr fontId="2"/>
  </si>
  <si>
    <t>https://www.starkblog.net/excel-scatter-plot-circle/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</si>
</sst>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d"/>
    <numFmt numFmtId="177" formatCode="0.000"/>
    <numFmt numFmtId="178" formatCode="_(&quot;$&quot;* #,##0_);_(&quot;$&quot;* \(#,##0\);_(&quot;$&quot;* &quot;-&quot;??_);_(@_)"/>
    <numFmt numFmtId="179" formatCode="aaa"/>
    <numFmt numFmtId="180" formatCode="0.000_ "/>
    <numFmt numFmtId="181" formatCode="0.0000"/>
    <numFmt numFmtId="182" formatCode="0.000000000000000_ "/>
    <numFmt numFmtId="183" formatCode="yyyy/m/d;@"/>
    <numFmt numFmtId="184" formatCode="m/d;@"/>
    <numFmt numFmtId="185" formatCode="m&quot;月&quot;"/>
    <numFmt numFmtId="186" formatCode="d&quot;日&quot;"/>
    <numFmt numFmtId="187" formatCode="aaa&quot;曜日&quot;"/>
  </numFmts>
  <fonts count="11" x14ac:knownFonts="1">
    <font>
      <sz val="10"/>
      <color theme="1"/>
      <name val="Meiryo UI"/>
      <family val="2"/>
      <charset val="128"/>
    </font>
    <font>
      <sz val="10"/>
      <color rgb="FFFF0000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</font>
    <font>
      <b/>
      <sz val="10"/>
      <color theme="1"/>
      <name val="Meiryo UI"/>
      <family val="2"/>
    </font>
    <font>
      <sz val="10"/>
      <color rgb="FFFF0000"/>
      <name val="Meiryo UI"/>
      <family val="2"/>
    </font>
    <font>
      <u/>
      <sz val="10"/>
      <color theme="10"/>
      <name val="Meiryo UI"/>
      <family val="2"/>
      <charset val="128"/>
    </font>
    <font>
      <sz val="10"/>
      <name val="Meiryo UI"/>
      <family val="2"/>
      <charset val="128"/>
    </font>
    <font>
      <sz val="10"/>
      <color rgb="FF0000FF"/>
      <name val="Meiryo UI"/>
      <family val="2"/>
      <charset val="128"/>
    </font>
    <font>
      <sz val="10"/>
      <color rgb="FF00B050"/>
      <name val="Meiryo UI"/>
      <family val="2"/>
      <charset val="128"/>
    </font>
    <font>
      <sz val="10"/>
      <color rgb="FF0070C0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1"/>
    <xf numFmtId="0" fontId="3" fillId="0" borderId="1" xfId="1" applyBorder="1"/>
    <xf numFmtId="0" fontId="4" fillId="2" borderId="1" xfId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5" fillId="0" borderId="1" xfId="0" applyFont="1" applyBorder="1" applyAlignment="1"/>
    <xf numFmtId="176" fontId="0" fillId="0" borderId="2" xfId="0" applyNumberFormat="1" applyBorder="1" applyAlignment="1"/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4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4" fontId="9" fillId="0" borderId="0" xfId="0" applyNumberFormat="1" applyFont="1">
      <alignment vertical="center"/>
    </xf>
    <xf numFmtId="0" fontId="0" fillId="3" borderId="5" xfId="0" applyFill="1" applyBorder="1" applyProtection="1">
      <alignment vertical="center"/>
      <protection locked="0"/>
    </xf>
    <xf numFmtId="179" fontId="9" fillId="0" borderId="0" xfId="0" applyNumberFormat="1" applyFon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56" fontId="0" fillId="0" borderId="0" xfId="0" applyNumberFormat="1">
      <alignment vertical="center"/>
    </xf>
    <xf numFmtId="183" fontId="0" fillId="0" borderId="0" xfId="0" applyNumberFormat="1">
      <alignment vertical="center"/>
    </xf>
    <xf numFmtId="184" fontId="0" fillId="0" borderId="0" xfId="0" applyNumberFormat="1">
      <alignment vertical="center"/>
    </xf>
    <xf numFmtId="185" fontId="0" fillId="0" borderId="0" xfId="0" applyNumberFormat="1">
      <alignment vertical="center"/>
    </xf>
    <xf numFmtId="186" fontId="0" fillId="0" borderId="0" xfId="0" applyNumberFormat="1">
      <alignment vertical="center"/>
    </xf>
    <xf numFmtId="187" fontId="0" fillId="0" borderId="0" xfId="0" applyNumberFormat="1">
      <alignment vertical="center"/>
    </xf>
    <xf numFmtId="0" fontId="6" fillId="0" borderId="0" xfId="2" applyAlignment="1"/>
    <xf numFmtId="0" fontId="6" fillId="0" borderId="0" xfId="2">
      <alignment vertical="center"/>
    </xf>
    <xf numFmtId="0" fontId="6" fillId="0" borderId="0" xfId="2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5" xfId="0" applyBorder="1">
      <alignment vertical="center"/>
    </xf>
    <xf numFmtId="177" fontId="10" fillId="0" borderId="0" xfId="0" applyNumberFormat="1" applyFont="1">
      <alignment vertical="center"/>
    </xf>
  </cellXfs>
  <cellStyles count="3">
    <cellStyle name="ハイパーリンク" xfId="2" builtinId="8"/>
    <cellStyle name="標準" xfId="0" builtinId="0"/>
    <cellStyle name="標準 2" xfId="1" xr:uid="{33C5E127-341F-47ED-8548-C2637FD9CCF9}"/>
  </cellStyles>
  <dxfs count="9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numFmt numFmtId="13" formatCode="0%"/>
    </dxf>
    <dxf>
      <numFmt numFmtId="178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circle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散布図に円表示!$C$7:$C$25</c:f>
              <c:numCache>
                <c:formatCode>0.000</c:formatCode>
                <c:ptCount val="19"/>
                <c:pt idx="0">
                  <c:v>10.260604299770062</c:v>
                </c:pt>
                <c:pt idx="1">
                  <c:v>19.283628290596177</c:v>
                </c:pt>
                <c:pt idx="2">
                  <c:v>25.980762113533157</c:v>
                </c:pt>
                <c:pt idx="3">
                  <c:v>29.544232590366242</c:v>
                </c:pt>
                <c:pt idx="4">
                  <c:v>29.544232590366242</c:v>
                </c:pt>
                <c:pt idx="5">
                  <c:v>25.98076211353316</c:v>
                </c:pt>
                <c:pt idx="6">
                  <c:v>19.283628290596184</c:v>
                </c:pt>
                <c:pt idx="7">
                  <c:v>10.260604299770065</c:v>
                </c:pt>
                <c:pt idx="8">
                  <c:v>3.67394039744206E-15</c:v>
                </c:pt>
                <c:pt idx="9">
                  <c:v>-10.26060429977006</c:v>
                </c:pt>
                <c:pt idx="10">
                  <c:v>-19.283628290596177</c:v>
                </c:pt>
                <c:pt idx="11">
                  <c:v>-25.980762113533153</c:v>
                </c:pt>
                <c:pt idx="12">
                  <c:v>-29.544232590366242</c:v>
                </c:pt>
                <c:pt idx="13">
                  <c:v>-29.544232590366242</c:v>
                </c:pt>
                <c:pt idx="14">
                  <c:v>-25.980762113533157</c:v>
                </c:pt>
                <c:pt idx="15">
                  <c:v>-19.283628290596187</c:v>
                </c:pt>
                <c:pt idx="16">
                  <c:v>-10.260604299770058</c:v>
                </c:pt>
                <c:pt idx="17">
                  <c:v>-7.3478807948841199E-15</c:v>
                </c:pt>
                <c:pt idx="18">
                  <c:v>10.260604299770067</c:v>
                </c:pt>
              </c:numCache>
            </c:numRef>
          </c:xVal>
          <c:yVal>
            <c:numRef>
              <c:f>散布図に円表示!$D$7:$D$25</c:f>
              <c:numCache>
                <c:formatCode>0.000</c:formatCode>
                <c:ptCount val="19"/>
                <c:pt idx="0">
                  <c:v>28.190778623577252</c:v>
                </c:pt>
                <c:pt idx="1">
                  <c:v>22.981333293569339</c:v>
                </c:pt>
                <c:pt idx="2">
                  <c:v>15.000000000000004</c:v>
                </c:pt>
                <c:pt idx="3">
                  <c:v>5.2094453300079122</c:v>
                </c:pt>
                <c:pt idx="4">
                  <c:v>-5.2094453300079095</c:v>
                </c:pt>
                <c:pt idx="5">
                  <c:v>-14.999999999999993</c:v>
                </c:pt>
                <c:pt idx="6">
                  <c:v>-22.981333293569335</c:v>
                </c:pt>
                <c:pt idx="7">
                  <c:v>-28.190778623577248</c:v>
                </c:pt>
                <c:pt idx="8">
                  <c:v>-30</c:v>
                </c:pt>
                <c:pt idx="9">
                  <c:v>-28.190778623577252</c:v>
                </c:pt>
                <c:pt idx="10">
                  <c:v>-22.981333293569339</c:v>
                </c:pt>
                <c:pt idx="11">
                  <c:v>-15.000000000000014</c:v>
                </c:pt>
                <c:pt idx="12">
                  <c:v>-5.2094453300079095</c:v>
                </c:pt>
                <c:pt idx="13">
                  <c:v>5.2094453300078989</c:v>
                </c:pt>
                <c:pt idx="14">
                  <c:v>15.000000000000004</c:v>
                </c:pt>
                <c:pt idx="15">
                  <c:v>22.981333293569335</c:v>
                </c:pt>
                <c:pt idx="16">
                  <c:v>28.190778623577252</c:v>
                </c:pt>
                <c:pt idx="17">
                  <c:v>30</c:v>
                </c:pt>
                <c:pt idx="18">
                  <c:v>28.190778623577248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AE-4B00-9141-05D65914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337119"/>
        <c:axId val="1190336287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散布図に円表示!$E$7:$E$12</c:f>
              <c:numCache>
                <c:formatCode>General</c:formatCode>
                <c:ptCount val="6"/>
                <c:pt idx="0">
                  <c:v>2</c:v>
                </c:pt>
                <c:pt idx="1">
                  <c:v>-4</c:v>
                </c:pt>
                <c:pt idx="2">
                  <c:v>13</c:v>
                </c:pt>
                <c:pt idx="3">
                  <c:v>-10</c:v>
                </c:pt>
                <c:pt idx="4">
                  <c:v>7</c:v>
                </c:pt>
                <c:pt idx="5">
                  <c:v>-20</c:v>
                </c:pt>
              </c:numCache>
            </c:numRef>
          </c:xVal>
          <c:yVal>
            <c:numRef>
              <c:f>散布図に円表示!$F$7:$F$12</c:f>
              <c:numCache>
                <c:formatCode>General</c:formatCode>
                <c:ptCount val="6"/>
                <c:pt idx="0">
                  <c:v>-10</c:v>
                </c:pt>
                <c:pt idx="1">
                  <c:v>5</c:v>
                </c:pt>
                <c:pt idx="2">
                  <c:v>24</c:v>
                </c:pt>
                <c:pt idx="3">
                  <c:v>16</c:v>
                </c:pt>
                <c:pt idx="4">
                  <c:v>6</c:v>
                </c:pt>
                <c:pt idx="5">
                  <c:v>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AE-4B00-9141-05D65914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337119"/>
        <c:axId val="1190336287"/>
      </c:scatterChart>
      <c:valAx>
        <c:axId val="119033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336287"/>
        <c:crosses val="autoZero"/>
        <c:crossBetween val="midCat"/>
      </c:valAx>
      <c:valAx>
        <c:axId val="119033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337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circle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散布図に円表示!$C$7:$C$25</c:f>
              <c:numCache>
                <c:formatCode>0.000</c:formatCode>
                <c:ptCount val="19"/>
                <c:pt idx="0">
                  <c:v>10.260604299770062</c:v>
                </c:pt>
                <c:pt idx="1">
                  <c:v>19.283628290596177</c:v>
                </c:pt>
                <c:pt idx="2">
                  <c:v>25.980762113533157</c:v>
                </c:pt>
                <c:pt idx="3">
                  <c:v>29.544232590366242</c:v>
                </c:pt>
                <c:pt idx="4">
                  <c:v>29.544232590366242</c:v>
                </c:pt>
                <c:pt idx="5">
                  <c:v>25.98076211353316</c:v>
                </c:pt>
                <c:pt idx="6">
                  <c:v>19.283628290596184</c:v>
                </c:pt>
                <c:pt idx="7">
                  <c:v>10.260604299770065</c:v>
                </c:pt>
                <c:pt idx="8">
                  <c:v>3.67394039744206E-15</c:v>
                </c:pt>
                <c:pt idx="9">
                  <c:v>-10.26060429977006</c:v>
                </c:pt>
                <c:pt idx="10">
                  <c:v>-19.283628290596177</c:v>
                </c:pt>
                <c:pt idx="11">
                  <c:v>-25.980762113533153</c:v>
                </c:pt>
                <c:pt idx="12">
                  <c:v>-29.544232590366242</c:v>
                </c:pt>
                <c:pt idx="13">
                  <c:v>-29.544232590366242</c:v>
                </c:pt>
                <c:pt idx="14">
                  <c:v>-25.980762113533157</c:v>
                </c:pt>
                <c:pt idx="15">
                  <c:v>-19.283628290596187</c:v>
                </c:pt>
                <c:pt idx="16">
                  <c:v>-10.260604299770058</c:v>
                </c:pt>
                <c:pt idx="17">
                  <c:v>-7.3478807948841199E-15</c:v>
                </c:pt>
                <c:pt idx="18">
                  <c:v>10.260604299770067</c:v>
                </c:pt>
              </c:numCache>
            </c:numRef>
          </c:xVal>
          <c:yVal>
            <c:numRef>
              <c:f>散布図に円表示!$D$7:$D$25</c:f>
              <c:numCache>
                <c:formatCode>0.000</c:formatCode>
                <c:ptCount val="19"/>
                <c:pt idx="0">
                  <c:v>28.190778623577252</c:v>
                </c:pt>
                <c:pt idx="1">
                  <c:v>22.981333293569339</c:v>
                </c:pt>
                <c:pt idx="2">
                  <c:v>15.000000000000004</c:v>
                </c:pt>
                <c:pt idx="3">
                  <c:v>5.2094453300079122</c:v>
                </c:pt>
                <c:pt idx="4">
                  <c:v>-5.2094453300079095</c:v>
                </c:pt>
                <c:pt idx="5">
                  <c:v>-14.999999999999993</c:v>
                </c:pt>
                <c:pt idx="6">
                  <c:v>-22.981333293569335</c:v>
                </c:pt>
                <c:pt idx="7">
                  <c:v>-28.190778623577248</c:v>
                </c:pt>
                <c:pt idx="8">
                  <c:v>-30</c:v>
                </c:pt>
                <c:pt idx="9">
                  <c:v>-28.190778623577252</c:v>
                </c:pt>
                <c:pt idx="10">
                  <c:v>-22.981333293569339</c:v>
                </c:pt>
                <c:pt idx="11">
                  <c:v>-15.000000000000014</c:v>
                </c:pt>
                <c:pt idx="12">
                  <c:v>-5.2094453300079095</c:v>
                </c:pt>
                <c:pt idx="13">
                  <c:v>5.2094453300078989</c:v>
                </c:pt>
                <c:pt idx="14">
                  <c:v>15.000000000000004</c:v>
                </c:pt>
                <c:pt idx="15">
                  <c:v>22.981333293569335</c:v>
                </c:pt>
                <c:pt idx="16">
                  <c:v>28.190778623577252</c:v>
                </c:pt>
                <c:pt idx="17">
                  <c:v>30</c:v>
                </c:pt>
                <c:pt idx="18">
                  <c:v>28.190778623577248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F9-4DA1-895B-85BC4894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337119"/>
        <c:axId val="1190336287"/>
      </c:scatterChart>
      <c:valAx>
        <c:axId val="119033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336287"/>
        <c:crosses val="autoZero"/>
        <c:crossBetween val="midCat"/>
      </c:valAx>
      <c:valAx>
        <c:axId val="119033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337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circle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散布図に円表示!$C$7:$C$25</c:f>
              <c:numCache>
                <c:formatCode>0.000</c:formatCode>
                <c:ptCount val="19"/>
                <c:pt idx="0">
                  <c:v>10.260604299770062</c:v>
                </c:pt>
                <c:pt idx="1">
                  <c:v>19.283628290596177</c:v>
                </c:pt>
                <c:pt idx="2">
                  <c:v>25.980762113533157</c:v>
                </c:pt>
                <c:pt idx="3">
                  <c:v>29.544232590366242</c:v>
                </c:pt>
                <c:pt idx="4">
                  <c:v>29.544232590366242</c:v>
                </c:pt>
                <c:pt idx="5">
                  <c:v>25.98076211353316</c:v>
                </c:pt>
                <c:pt idx="6">
                  <c:v>19.283628290596184</c:v>
                </c:pt>
                <c:pt idx="7">
                  <c:v>10.260604299770065</c:v>
                </c:pt>
                <c:pt idx="8">
                  <c:v>3.67394039744206E-15</c:v>
                </c:pt>
                <c:pt idx="9">
                  <c:v>-10.26060429977006</c:v>
                </c:pt>
                <c:pt idx="10">
                  <c:v>-19.283628290596177</c:v>
                </c:pt>
                <c:pt idx="11">
                  <c:v>-25.980762113533153</c:v>
                </c:pt>
                <c:pt idx="12">
                  <c:v>-29.544232590366242</c:v>
                </c:pt>
                <c:pt idx="13">
                  <c:v>-29.544232590366242</c:v>
                </c:pt>
                <c:pt idx="14">
                  <c:v>-25.980762113533157</c:v>
                </c:pt>
                <c:pt idx="15">
                  <c:v>-19.283628290596187</c:v>
                </c:pt>
                <c:pt idx="16">
                  <c:v>-10.260604299770058</c:v>
                </c:pt>
                <c:pt idx="17">
                  <c:v>-7.3478807948841199E-15</c:v>
                </c:pt>
                <c:pt idx="18">
                  <c:v>10.260604299770067</c:v>
                </c:pt>
              </c:numCache>
            </c:numRef>
          </c:xVal>
          <c:yVal>
            <c:numRef>
              <c:f>散布図に円表示!$D$7:$D$25</c:f>
              <c:numCache>
                <c:formatCode>0.000</c:formatCode>
                <c:ptCount val="19"/>
                <c:pt idx="0">
                  <c:v>28.190778623577252</c:v>
                </c:pt>
                <c:pt idx="1">
                  <c:v>22.981333293569339</c:v>
                </c:pt>
                <c:pt idx="2">
                  <c:v>15.000000000000004</c:v>
                </c:pt>
                <c:pt idx="3">
                  <c:v>5.2094453300079122</c:v>
                </c:pt>
                <c:pt idx="4">
                  <c:v>-5.2094453300079095</c:v>
                </c:pt>
                <c:pt idx="5">
                  <c:v>-14.999999999999993</c:v>
                </c:pt>
                <c:pt idx="6">
                  <c:v>-22.981333293569335</c:v>
                </c:pt>
                <c:pt idx="7">
                  <c:v>-28.190778623577248</c:v>
                </c:pt>
                <c:pt idx="8">
                  <c:v>-30</c:v>
                </c:pt>
                <c:pt idx="9">
                  <c:v>-28.190778623577252</c:v>
                </c:pt>
                <c:pt idx="10">
                  <c:v>-22.981333293569339</c:v>
                </c:pt>
                <c:pt idx="11">
                  <c:v>-15.000000000000014</c:v>
                </c:pt>
                <c:pt idx="12">
                  <c:v>-5.2094453300079095</c:v>
                </c:pt>
                <c:pt idx="13">
                  <c:v>5.2094453300078989</c:v>
                </c:pt>
                <c:pt idx="14">
                  <c:v>15.000000000000004</c:v>
                </c:pt>
                <c:pt idx="15">
                  <c:v>22.981333293569335</c:v>
                </c:pt>
                <c:pt idx="16">
                  <c:v>28.190778623577252</c:v>
                </c:pt>
                <c:pt idx="17">
                  <c:v>30</c:v>
                </c:pt>
                <c:pt idx="18">
                  <c:v>28.190778623577248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E3-44AF-8A8E-C695A16BE3AD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散布図に円表示!$E$7:$E$12</c:f>
              <c:numCache>
                <c:formatCode>General</c:formatCode>
                <c:ptCount val="6"/>
                <c:pt idx="0">
                  <c:v>2</c:v>
                </c:pt>
                <c:pt idx="1">
                  <c:v>-4</c:v>
                </c:pt>
                <c:pt idx="2">
                  <c:v>13</c:v>
                </c:pt>
                <c:pt idx="3">
                  <c:v>-10</c:v>
                </c:pt>
                <c:pt idx="4">
                  <c:v>7</c:v>
                </c:pt>
                <c:pt idx="5">
                  <c:v>-20</c:v>
                </c:pt>
              </c:numCache>
            </c:numRef>
          </c:xVal>
          <c:yVal>
            <c:numRef>
              <c:f>散布図に円表示!$F$7:$F$12</c:f>
              <c:numCache>
                <c:formatCode>General</c:formatCode>
                <c:ptCount val="6"/>
                <c:pt idx="0">
                  <c:v>-10</c:v>
                </c:pt>
                <c:pt idx="1">
                  <c:v>5</c:v>
                </c:pt>
                <c:pt idx="2">
                  <c:v>24</c:v>
                </c:pt>
                <c:pt idx="3">
                  <c:v>16</c:v>
                </c:pt>
                <c:pt idx="4">
                  <c:v>6</c:v>
                </c:pt>
                <c:pt idx="5">
                  <c:v>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E3-44AF-8A8E-C695A16BE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337119"/>
        <c:axId val="1190336287"/>
      </c:scatterChart>
      <c:valAx>
        <c:axId val="119033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336287"/>
        <c:crosses val="autoZero"/>
        <c:crossBetween val="midCat"/>
      </c:valAx>
      <c:valAx>
        <c:axId val="119033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337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v>circle</c:v>
          </c:tx>
          <c:marker>
            <c:symbol val="none"/>
          </c:marker>
          <c:xVal>
            <c:numRef>
              <c:f>散布図に円表示!$C$7:$C$25</c:f>
              <c:numCache>
                <c:formatCode>0.000</c:formatCode>
                <c:ptCount val="19"/>
                <c:pt idx="0">
                  <c:v>10.260604299770062</c:v>
                </c:pt>
                <c:pt idx="1">
                  <c:v>19.283628290596177</c:v>
                </c:pt>
                <c:pt idx="2">
                  <c:v>25.980762113533157</c:v>
                </c:pt>
                <c:pt idx="3">
                  <c:v>29.544232590366242</c:v>
                </c:pt>
                <c:pt idx="4">
                  <c:v>29.544232590366242</c:v>
                </c:pt>
                <c:pt idx="5">
                  <c:v>25.98076211353316</c:v>
                </c:pt>
                <c:pt idx="6">
                  <c:v>19.283628290596184</c:v>
                </c:pt>
                <c:pt idx="7">
                  <c:v>10.260604299770065</c:v>
                </c:pt>
                <c:pt idx="8">
                  <c:v>3.67394039744206E-15</c:v>
                </c:pt>
                <c:pt idx="9">
                  <c:v>-10.26060429977006</c:v>
                </c:pt>
                <c:pt idx="10">
                  <c:v>-19.283628290596177</c:v>
                </c:pt>
                <c:pt idx="11">
                  <c:v>-25.980762113533153</c:v>
                </c:pt>
                <c:pt idx="12">
                  <c:v>-29.544232590366242</c:v>
                </c:pt>
                <c:pt idx="13">
                  <c:v>-29.544232590366242</c:v>
                </c:pt>
                <c:pt idx="14">
                  <c:v>-25.980762113533157</c:v>
                </c:pt>
                <c:pt idx="15">
                  <c:v>-19.283628290596187</c:v>
                </c:pt>
                <c:pt idx="16">
                  <c:v>-10.260604299770058</c:v>
                </c:pt>
                <c:pt idx="17">
                  <c:v>-7.3478807948841199E-15</c:v>
                </c:pt>
                <c:pt idx="18">
                  <c:v>10.260604299770067</c:v>
                </c:pt>
              </c:numCache>
            </c:numRef>
          </c:xVal>
          <c:yVal>
            <c:numRef>
              <c:f>散布図に円表示!$D$7:$D$25</c:f>
              <c:numCache>
                <c:formatCode>0.000</c:formatCode>
                <c:ptCount val="19"/>
                <c:pt idx="0">
                  <c:v>28.190778623577252</c:v>
                </c:pt>
                <c:pt idx="1">
                  <c:v>22.981333293569339</c:v>
                </c:pt>
                <c:pt idx="2">
                  <c:v>15.000000000000004</c:v>
                </c:pt>
                <c:pt idx="3">
                  <c:v>5.2094453300079122</c:v>
                </c:pt>
                <c:pt idx="4">
                  <c:v>-5.2094453300079095</c:v>
                </c:pt>
                <c:pt idx="5">
                  <c:v>-14.999999999999993</c:v>
                </c:pt>
                <c:pt idx="6">
                  <c:v>-22.981333293569335</c:v>
                </c:pt>
                <c:pt idx="7">
                  <c:v>-28.190778623577248</c:v>
                </c:pt>
                <c:pt idx="8">
                  <c:v>-30</c:v>
                </c:pt>
                <c:pt idx="9">
                  <c:v>-28.190778623577252</c:v>
                </c:pt>
                <c:pt idx="10">
                  <c:v>-22.981333293569339</c:v>
                </c:pt>
                <c:pt idx="11">
                  <c:v>-15.000000000000014</c:v>
                </c:pt>
                <c:pt idx="12">
                  <c:v>-5.2094453300079095</c:v>
                </c:pt>
                <c:pt idx="13">
                  <c:v>5.2094453300078989</c:v>
                </c:pt>
                <c:pt idx="14">
                  <c:v>15.000000000000004</c:v>
                </c:pt>
                <c:pt idx="15">
                  <c:v>22.981333293569335</c:v>
                </c:pt>
                <c:pt idx="16">
                  <c:v>28.190778623577252</c:v>
                </c:pt>
                <c:pt idx="17">
                  <c:v>30</c:v>
                </c:pt>
                <c:pt idx="18">
                  <c:v>28.190778623577248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3B-4ECE-A639-382F2D5AB9D9}"/>
            </c:ext>
          </c:extLst>
        </c:ser>
        <c:ser>
          <c:idx val="3"/>
          <c:order val="1"/>
          <c:tx>
            <c:v>data</c:v>
          </c:tx>
          <c:spPr>
            <a:ln w="25400">
              <a:noFill/>
            </a:ln>
          </c:spPr>
          <c:marker>
            <c:symbol val="none"/>
          </c:marker>
          <c:xVal>
            <c:numRef>
              <c:f>散布図に円表示!$E$7:$E$12</c:f>
              <c:numCache>
                <c:formatCode>General</c:formatCode>
                <c:ptCount val="6"/>
                <c:pt idx="0">
                  <c:v>2</c:v>
                </c:pt>
                <c:pt idx="1">
                  <c:v>-4</c:v>
                </c:pt>
                <c:pt idx="2">
                  <c:v>13</c:v>
                </c:pt>
                <c:pt idx="3">
                  <c:v>-10</c:v>
                </c:pt>
                <c:pt idx="4">
                  <c:v>7</c:v>
                </c:pt>
                <c:pt idx="5">
                  <c:v>-20</c:v>
                </c:pt>
              </c:numCache>
            </c:numRef>
          </c:xVal>
          <c:yVal>
            <c:numRef>
              <c:f>散布図に円表示!$F$7:$F$12</c:f>
              <c:numCache>
                <c:formatCode>General</c:formatCode>
                <c:ptCount val="6"/>
                <c:pt idx="0">
                  <c:v>-10</c:v>
                </c:pt>
                <c:pt idx="1">
                  <c:v>5</c:v>
                </c:pt>
                <c:pt idx="2">
                  <c:v>24</c:v>
                </c:pt>
                <c:pt idx="3">
                  <c:v>16</c:v>
                </c:pt>
                <c:pt idx="4">
                  <c:v>6</c:v>
                </c:pt>
                <c:pt idx="5">
                  <c:v>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3B-4ECE-A639-382F2D5AB9D9}"/>
            </c:ext>
          </c:extLst>
        </c:ser>
        <c:ser>
          <c:idx val="0"/>
          <c:order val="2"/>
          <c:marker>
            <c:symbol val="none"/>
          </c:marker>
          <c:xVal>
            <c:numRef>
              <c:f>散布図に円表示!$C$31:$C$49</c:f>
              <c:numCache>
                <c:formatCode>0.000</c:formatCode>
                <c:ptCount val="19"/>
                <c:pt idx="0">
                  <c:v>3.420201433256687</c:v>
                </c:pt>
                <c:pt idx="1">
                  <c:v>6.4278760968653925</c:v>
                </c:pt>
                <c:pt idx="2">
                  <c:v>8.6602540378443855</c:v>
                </c:pt>
                <c:pt idx="3">
                  <c:v>9.8480775301220795</c:v>
                </c:pt>
                <c:pt idx="4">
                  <c:v>9.8480775301220795</c:v>
                </c:pt>
                <c:pt idx="5">
                  <c:v>8.6602540378443873</c:v>
                </c:pt>
                <c:pt idx="6">
                  <c:v>6.4278760968653952</c:v>
                </c:pt>
                <c:pt idx="7">
                  <c:v>3.4202014332566888</c:v>
                </c:pt>
                <c:pt idx="8">
                  <c:v>1.2246467991473533E-15</c:v>
                </c:pt>
                <c:pt idx="9">
                  <c:v>-3.4202014332566866</c:v>
                </c:pt>
                <c:pt idx="10">
                  <c:v>-6.4278760968653925</c:v>
                </c:pt>
                <c:pt idx="11">
                  <c:v>-8.6602540378443855</c:v>
                </c:pt>
                <c:pt idx="12">
                  <c:v>-9.8480775301220795</c:v>
                </c:pt>
                <c:pt idx="13">
                  <c:v>-9.8480775301220813</c:v>
                </c:pt>
                <c:pt idx="14">
                  <c:v>-8.6602540378443855</c:v>
                </c:pt>
                <c:pt idx="15">
                  <c:v>-6.4278760968653961</c:v>
                </c:pt>
                <c:pt idx="16">
                  <c:v>-3.4202014332566861</c:v>
                </c:pt>
                <c:pt idx="17">
                  <c:v>-2.4492935982947065E-15</c:v>
                </c:pt>
                <c:pt idx="18">
                  <c:v>3.4202014332566892</c:v>
                </c:pt>
              </c:numCache>
            </c:numRef>
          </c:xVal>
          <c:yVal>
            <c:numRef>
              <c:f>散布図に円表示!$D$31:$D$49</c:f>
              <c:numCache>
                <c:formatCode>0.000</c:formatCode>
                <c:ptCount val="19"/>
                <c:pt idx="0">
                  <c:v>9.3969262078590852</c:v>
                </c:pt>
                <c:pt idx="1">
                  <c:v>7.6604444311897799</c:v>
                </c:pt>
                <c:pt idx="2">
                  <c:v>5.0000000000000009</c:v>
                </c:pt>
                <c:pt idx="3">
                  <c:v>1.7364817766693041</c:v>
                </c:pt>
                <c:pt idx="4">
                  <c:v>-1.736481776669303</c:v>
                </c:pt>
                <c:pt idx="5">
                  <c:v>-4.9999999999999982</c:v>
                </c:pt>
                <c:pt idx="6">
                  <c:v>-7.660444431189779</c:v>
                </c:pt>
                <c:pt idx="7">
                  <c:v>-9.3969262078590834</c:v>
                </c:pt>
                <c:pt idx="8">
                  <c:v>-10</c:v>
                </c:pt>
                <c:pt idx="9">
                  <c:v>-9.3969262078590852</c:v>
                </c:pt>
                <c:pt idx="10">
                  <c:v>-7.6604444311897799</c:v>
                </c:pt>
                <c:pt idx="11">
                  <c:v>-5.0000000000000044</c:v>
                </c:pt>
                <c:pt idx="12">
                  <c:v>-1.7364817766693033</c:v>
                </c:pt>
                <c:pt idx="13">
                  <c:v>1.7364817766692997</c:v>
                </c:pt>
                <c:pt idx="14">
                  <c:v>5.0000000000000009</c:v>
                </c:pt>
                <c:pt idx="15">
                  <c:v>7.6604444311897781</c:v>
                </c:pt>
                <c:pt idx="16">
                  <c:v>9.3969262078590852</c:v>
                </c:pt>
                <c:pt idx="17">
                  <c:v>10</c:v>
                </c:pt>
                <c:pt idx="18">
                  <c:v>9.3969262078590834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3B-4ECE-A639-382F2D5A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337119"/>
        <c:axId val="1190336287"/>
      </c:scatterChart>
      <c:scatterChart>
        <c:scatterStyle val="lineMarker"/>
        <c:varyColors val="0"/>
        <c:ser>
          <c:idx val="1"/>
          <c:order val="3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散布図に円表示!$E$7:$E$12</c:f>
              <c:numCache>
                <c:formatCode>General</c:formatCode>
                <c:ptCount val="6"/>
                <c:pt idx="0">
                  <c:v>2</c:v>
                </c:pt>
                <c:pt idx="1">
                  <c:v>-4</c:v>
                </c:pt>
                <c:pt idx="2">
                  <c:v>13</c:v>
                </c:pt>
                <c:pt idx="3">
                  <c:v>-10</c:v>
                </c:pt>
                <c:pt idx="4">
                  <c:v>7</c:v>
                </c:pt>
                <c:pt idx="5">
                  <c:v>-20</c:v>
                </c:pt>
              </c:numCache>
            </c:numRef>
          </c:xVal>
          <c:yVal>
            <c:numRef>
              <c:f>散布図に円表示!$F$7:$F$12</c:f>
              <c:numCache>
                <c:formatCode>General</c:formatCode>
                <c:ptCount val="6"/>
                <c:pt idx="0">
                  <c:v>-10</c:v>
                </c:pt>
                <c:pt idx="1">
                  <c:v>5</c:v>
                </c:pt>
                <c:pt idx="2">
                  <c:v>24</c:v>
                </c:pt>
                <c:pt idx="3">
                  <c:v>16</c:v>
                </c:pt>
                <c:pt idx="4">
                  <c:v>6</c:v>
                </c:pt>
                <c:pt idx="5">
                  <c:v>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3B-4ECE-A639-382F2D5A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337119"/>
        <c:axId val="1190336287"/>
      </c:scatterChart>
      <c:valAx>
        <c:axId val="119033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336287"/>
        <c:crosses val="autoZero"/>
        <c:crossBetween val="midCat"/>
      </c:valAx>
      <c:valAx>
        <c:axId val="119033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337119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'関数参照時の空白、エラー対処'!$D$15:$D$24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#N/A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3F-4FED-99DE-CEA0556E8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968415"/>
        <c:axId val="1517970911"/>
      </c:scatterChart>
      <c:valAx>
        <c:axId val="1517968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17970911"/>
        <c:crosses val="autoZero"/>
        <c:crossBetween val="midCat"/>
      </c:valAx>
      <c:valAx>
        <c:axId val="151797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17968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376238</xdr:colOff>
      <xdr:row>8</xdr:row>
      <xdr:rowOff>109538</xdr:rowOff>
    </xdr:from>
    <xdr:to>
      <xdr:col>3</xdr:col>
      <xdr:colOff>252413</xdr:colOff>
      <xdr:row>11</xdr:row>
      <xdr:rowOff>4763</xdr:rowOff>
    </xdr:to>
    <xdr:sp macro="" textlink="">
      <xdr:nvSpPr>
        <xdr:cNvPr id="2" name="矢印: 上カーブ 1">
          <a:extLst>
            <a:ext uri="{FF2B5EF4-FFF2-40B4-BE49-F238E27FC236}">
              <a16:creationId xmlns:a16="http://schemas.microsoft.com/office/drawing/2014/main" id="{850567E9-3BFB-460B-895F-F60663DCFD2C}"/>
            </a:ext>
          </a:extLst>
        </xdr:cNvPr>
        <xdr:cNvSpPr/>
      </xdr:nvSpPr>
      <xdr:spPr>
        <a:xfrm>
          <a:off x="661988" y="1195388"/>
          <a:ext cx="819150" cy="438150"/>
        </a:xfrm>
        <a:prstGeom prst="curved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471488</xdr:colOff>
      <xdr:row>8</xdr:row>
      <xdr:rowOff>128588</xdr:rowOff>
    </xdr:from>
    <xdr:to>
      <xdr:col>5</xdr:col>
      <xdr:colOff>347663</xdr:colOff>
      <xdr:row>11</xdr:row>
      <xdr:rowOff>23813</xdr:rowOff>
    </xdr:to>
    <xdr:sp macro="" textlink="">
      <xdr:nvSpPr>
        <xdr:cNvPr id="3" name="矢印: 上カーブ 2">
          <a:extLst>
            <a:ext uri="{FF2B5EF4-FFF2-40B4-BE49-F238E27FC236}">
              <a16:creationId xmlns:a16="http://schemas.microsoft.com/office/drawing/2014/main" id="{4F09C2CC-0B6B-4527-B680-04D816D4C109}"/>
            </a:ext>
          </a:extLst>
        </xdr:cNvPr>
        <xdr:cNvSpPr/>
      </xdr:nvSpPr>
      <xdr:spPr>
        <a:xfrm>
          <a:off x="1700213" y="1214438"/>
          <a:ext cx="819150" cy="438150"/>
        </a:xfrm>
        <a:prstGeom prst="curved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442913</xdr:colOff>
      <xdr:row>11</xdr:row>
      <xdr:rowOff>100013</xdr:rowOff>
    </xdr:from>
    <xdr:to>
      <xdr:col>3</xdr:col>
      <xdr:colOff>61913</xdr:colOff>
      <xdr:row>13</xdr:row>
      <xdr:rowOff>71438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ABDB3F-4722-4B3C-9CF2-E5E38CB2CC60}"/>
            </a:ext>
          </a:extLst>
        </xdr:cNvPr>
        <xdr:cNvSpPr txBox="1"/>
      </xdr:nvSpPr>
      <xdr:spPr>
        <a:xfrm>
          <a:off x="728663" y="1728788"/>
          <a:ext cx="5619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Meiryo UI" panose="020B0604030504040204" pitchFamily="34" charset="-128"/>
              <a:ea typeface="Meiryo UI" panose="020B0604030504040204" pitchFamily="34" charset="-128"/>
            </a:rPr>
            <a:t>結合</a:t>
          </a:r>
          <a:endParaRPr lang="en-US" sz="110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</xdr:col>
      <xdr:colOff>376237</xdr:colOff>
      <xdr:row>11</xdr:row>
      <xdr:rowOff>90488</xdr:rowOff>
    </xdr:from>
    <xdr:to>
      <xdr:col>5</xdr:col>
      <xdr:colOff>414337</xdr:colOff>
      <xdr:row>13</xdr:row>
      <xdr:rowOff>61913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C3F2F9-E56B-4416-822F-8E8F3A0645D3}"/>
            </a:ext>
          </a:extLst>
        </xdr:cNvPr>
        <xdr:cNvSpPr txBox="1"/>
      </xdr:nvSpPr>
      <xdr:spPr>
        <a:xfrm>
          <a:off x="1604962" y="1719263"/>
          <a:ext cx="9810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Meiryo UI" panose="020B0604030504040204" pitchFamily="34" charset="-128"/>
              <a:ea typeface="Meiryo UI" panose="020B0604030504040204" pitchFamily="34" charset="-128"/>
            </a:rPr>
            <a:t>中身を参照</a:t>
          </a:r>
          <a:endParaRPr lang="en-US" sz="110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</xdr:col>
      <xdr:colOff>328612</xdr:colOff>
      <xdr:row>4</xdr:row>
      <xdr:rowOff>23813</xdr:rowOff>
    </xdr:from>
    <xdr:to>
      <xdr:col>7</xdr:col>
      <xdr:colOff>661987</xdr:colOff>
      <xdr:row>7</xdr:row>
      <xdr:rowOff>109538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3B522E9-C980-466F-A1E1-8086BFC9383B}"/>
            </a:ext>
          </a:extLst>
        </xdr:cNvPr>
        <xdr:cNvSpPr/>
      </xdr:nvSpPr>
      <xdr:spPr>
        <a:xfrm>
          <a:off x="3224212" y="385763"/>
          <a:ext cx="1057275" cy="628650"/>
        </a:xfrm>
        <a:prstGeom prst="wedgeRectCallout">
          <a:avLst>
            <a:gd name="adj1" fmla="val -79657"/>
            <a:gd name="adj2" fmla="val -3399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r>
            <a:rPr lang="ja-JP" altLang="en-US" sz="1100">
              <a:latin typeface="Meiryo UI" panose="020B0604030504040204" pitchFamily="34" charset="-128"/>
              <a:ea typeface="Meiryo UI" panose="020B0604030504040204" pitchFamily="34" charset="-128"/>
            </a:rPr>
            <a:t>番目以降も値は残る</a:t>
          </a:r>
          <a:endParaRPr lang="en-US" sz="110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</xdr:col>
      <xdr:colOff>100012</xdr:colOff>
      <xdr:row>16</xdr:row>
      <xdr:rowOff>61912</xdr:rowOff>
    </xdr:from>
    <xdr:to>
      <xdr:col>7</xdr:col>
      <xdr:colOff>252413</xdr:colOff>
      <xdr:row>21</xdr:row>
      <xdr:rowOff>52388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E7FFFAF-EB0D-4501-83FA-A14AB672A964}"/>
            </a:ext>
          </a:extLst>
        </xdr:cNvPr>
        <xdr:cNvSpPr/>
      </xdr:nvSpPr>
      <xdr:spPr>
        <a:xfrm>
          <a:off x="2271712" y="2595562"/>
          <a:ext cx="1600201" cy="895351"/>
        </a:xfrm>
        <a:prstGeom prst="wedgeRectCallout">
          <a:avLst>
            <a:gd name="adj1" fmla="val -79657"/>
            <a:gd name="adj2" fmla="val -3399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latin typeface="Meiryo UI" panose="020B0604030504040204" pitchFamily="34" charset="-128"/>
              <a:ea typeface="Meiryo UI" panose="020B0604030504040204" pitchFamily="34" charset="-128"/>
            </a:rPr>
            <a:t>隣に同じサイズで結合したセルを作っておき、これを書式コピーする</a:t>
          </a:r>
          <a:endParaRPr lang="en-US" sz="110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719138</xdr:colOff>
      <xdr:row>22</xdr:row>
      <xdr:rowOff>38100</xdr:rowOff>
    </xdr:from>
    <xdr:to>
      <xdr:col>4</xdr:col>
      <xdr:colOff>109538</xdr:colOff>
      <xdr:row>25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DBFB99-BAAA-41DA-94A5-2B605F5FC11D}"/>
            </a:ext>
          </a:extLst>
        </xdr:cNvPr>
        <xdr:cNvSpPr txBox="1"/>
      </xdr:nvSpPr>
      <xdr:spPr>
        <a:xfrm>
          <a:off x="1004888" y="3657600"/>
          <a:ext cx="10572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左のデータをただ結合した場合</a:t>
          </a:r>
        </a:p>
      </xdr:txBody>
    </xdr:sp>
    <xdr:clientData/>
  </xdr:twoCellAnchor>
  <xdr:twoCellAnchor>
    <xdr:from>
      <xdr:col>5</xdr:col>
      <xdr:colOff>14288</xdr:colOff>
      <xdr:row>22</xdr:row>
      <xdr:rowOff>28575</xdr:rowOff>
    </xdr:from>
    <xdr:to>
      <xdr:col>6</xdr:col>
      <xdr:colOff>347663</xdr:colOff>
      <xdr:row>25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3AE0035-1326-4516-9B14-8971AEC5C4A1}"/>
            </a:ext>
          </a:extLst>
        </xdr:cNvPr>
        <xdr:cNvSpPr txBox="1"/>
      </xdr:nvSpPr>
      <xdr:spPr>
        <a:xfrm>
          <a:off x="2185988" y="3648075"/>
          <a:ext cx="10572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書式コピーで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結合した場合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280988</xdr:colOff>
      <xdr:row>3</xdr:row>
      <xdr:rowOff>176212</xdr:rowOff>
    </xdr:from>
    <xdr:to>
      <xdr:col>12</xdr:col>
      <xdr:colOff>333376</xdr:colOff>
      <xdr:row>25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848886-1DBD-4F82-B728-10C60ADEB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27</xdr:row>
      <xdr:rowOff>57150</xdr:rowOff>
    </xdr:from>
    <xdr:to>
      <xdr:col>12</xdr:col>
      <xdr:colOff>376238</xdr:colOff>
      <xdr:row>49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3075DFA-D6C0-43E6-864A-632292F01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542925</xdr:colOff>
      <xdr:row>3</xdr:row>
      <xdr:rowOff>138112</xdr:rowOff>
    </xdr:from>
    <xdr:to>
      <xdr:col>18</xdr:col>
      <xdr:colOff>595313</xdr:colOff>
      <xdr:row>25</xdr:row>
      <xdr:rowOff>85725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6ED4DCD-FD37-4A9D-9D55-0D6C8D7A5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19</xdr:col>
      <xdr:colOff>52388</xdr:colOff>
      <xdr:row>49</xdr:row>
      <xdr:rowOff>133350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8D9D0E6-8093-45F4-85E1-52E642D03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7</xdr:row>
      <xdr:rowOff>123825</xdr:rowOff>
    </xdr:from>
    <xdr:to>
      <xdr:col>11</xdr:col>
      <xdr:colOff>152399</xdr:colOff>
      <xdr:row>22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51C496-F993-4E04-96BB-17A47D1F3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log/20210817/circ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10.260604299770062</v>
          </cell>
          <cell r="D5">
            <v>28.190778623577252</v>
          </cell>
          <cell r="E5">
            <v>2</v>
          </cell>
          <cell r="F5">
            <v>-10</v>
          </cell>
        </row>
        <row r="6">
          <cell r="C6">
            <v>19.283628290596177</v>
          </cell>
          <cell r="D6">
            <v>22.981333293569339</v>
          </cell>
          <cell r="E6">
            <v>-4</v>
          </cell>
          <cell r="F6">
            <v>5</v>
          </cell>
        </row>
        <row r="7">
          <cell r="C7">
            <v>25.980762113533157</v>
          </cell>
          <cell r="D7">
            <v>15.000000000000004</v>
          </cell>
          <cell r="E7">
            <v>13</v>
          </cell>
          <cell r="F7">
            <v>24</v>
          </cell>
        </row>
        <row r="8">
          <cell r="C8">
            <v>29.544232590366242</v>
          </cell>
          <cell r="D8">
            <v>5.2094453300079122</v>
          </cell>
          <cell r="E8">
            <v>-10</v>
          </cell>
          <cell r="F8">
            <v>16</v>
          </cell>
        </row>
        <row r="9">
          <cell r="C9">
            <v>29.544232590366242</v>
          </cell>
          <cell r="D9">
            <v>-5.2094453300079095</v>
          </cell>
          <cell r="E9">
            <v>7</v>
          </cell>
          <cell r="F9">
            <v>6</v>
          </cell>
        </row>
        <row r="10">
          <cell r="C10">
            <v>25.98076211353316</v>
          </cell>
          <cell r="D10">
            <v>-14.999999999999993</v>
          </cell>
          <cell r="E10">
            <v>-20</v>
          </cell>
          <cell r="F10">
            <v>-9</v>
          </cell>
        </row>
        <row r="11">
          <cell r="C11">
            <v>19.283628290596184</v>
          </cell>
          <cell r="D11">
            <v>-22.981333293569335</v>
          </cell>
        </row>
        <row r="12">
          <cell r="C12">
            <v>10.260604299770065</v>
          </cell>
          <cell r="D12">
            <v>-28.190778623577248</v>
          </cell>
        </row>
        <row r="13">
          <cell r="C13">
            <v>3.67394039744206E-15</v>
          </cell>
          <cell r="D13">
            <v>-30</v>
          </cell>
        </row>
        <row r="14">
          <cell r="C14">
            <v>-10.26060429977006</v>
          </cell>
          <cell r="D14">
            <v>-28.190778623577252</v>
          </cell>
        </row>
        <row r="15">
          <cell r="C15">
            <v>-19.283628290596177</v>
          </cell>
          <cell r="D15">
            <v>-22.981333293569339</v>
          </cell>
        </row>
        <row r="16">
          <cell r="C16">
            <v>-25.980762113533153</v>
          </cell>
          <cell r="D16">
            <v>-15.000000000000014</v>
          </cell>
        </row>
        <row r="17">
          <cell r="C17">
            <v>-29.544232590366242</v>
          </cell>
          <cell r="D17">
            <v>-5.2094453300079095</v>
          </cell>
        </row>
        <row r="18">
          <cell r="C18">
            <v>-29.544232590366242</v>
          </cell>
          <cell r="D18">
            <v>5.2094453300078989</v>
          </cell>
        </row>
        <row r="19">
          <cell r="C19">
            <v>-25.980762113533157</v>
          </cell>
          <cell r="D19">
            <v>15.000000000000004</v>
          </cell>
        </row>
        <row r="20">
          <cell r="C20">
            <v>-19.283628290596187</v>
          </cell>
          <cell r="D20">
            <v>22.981333293569335</v>
          </cell>
        </row>
        <row r="21">
          <cell r="C21">
            <v>-10.260604299770058</v>
          </cell>
          <cell r="D21">
            <v>28.190778623577252</v>
          </cell>
        </row>
        <row r="22">
          <cell r="C22">
            <v>-7.3478807948841199E-15</v>
          </cell>
          <cell r="D22">
            <v>30</v>
          </cell>
        </row>
        <row r="23">
          <cell r="C23">
            <v>10.260604299770067</v>
          </cell>
          <cell r="D23">
            <v>28.190778623577248</v>
          </cell>
        </row>
        <row r="29">
          <cell r="C29">
            <v>3.420201433256687</v>
          </cell>
          <cell r="D29">
            <v>9.3969262078590852</v>
          </cell>
        </row>
        <row r="30">
          <cell r="C30">
            <v>6.4278760968653925</v>
          </cell>
          <cell r="D30">
            <v>7.6604444311897799</v>
          </cell>
        </row>
        <row r="31">
          <cell r="C31">
            <v>8.6602540378443855</v>
          </cell>
          <cell r="D31">
            <v>5.0000000000000009</v>
          </cell>
        </row>
        <row r="32">
          <cell r="C32">
            <v>9.8480775301220795</v>
          </cell>
          <cell r="D32">
            <v>1.7364817766693041</v>
          </cell>
        </row>
        <row r="33">
          <cell r="C33">
            <v>9.8480775301220795</v>
          </cell>
          <cell r="D33">
            <v>-1.736481776669303</v>
          </cell>
        </row>
        <row r="34">
          <cell r="C34">
            <v>8.6602540378443873</v>
          </cell>
          <cell r="D34">
            <v>-4.9999999999999982</v>
          </cell>
        </row>
        <row r="35">
          <cell r="C35">
            <v>6.4278760968653952</v>
          </cell>
          <cell r="D35">
            <v>-7.660444431189779</v>
          </cell>
        </row>
        <row r="36">
          <cell r="C36">
            <v>3.4202014332566888</v>
          </cell>
          <cell r="D36">
            <v>-9.3969262078590834</v>
          </cell>
        </row>
        <row r="37">
          <cell r="C37">
            <v>1.2246467991473533E-15</v>
          </cell>
          <cell r="D37">
            <v>-10</v>
          </cell>
        </row>
        <row r="38">
          <cell r="C38">
            <v>-3.4202014332566866</v>
          </cell>
          <cell r="D38">
            <v>-9.3969262078590852</v>
          </cell>
        </row>
        <row r="39">
          <cell r="C39">
            <v>-6.4278760968653925</v>
          </cell>
          <cell r="D39">
            <v>-7.6604444311897799</v>
          </cell>
        </row>
        <row r="40">
          <cell r="C40">
            <v>-8.6602540378443855</v>
          </cell>
          <cell r="D40">
            <v>-5.0000000000000044</v>
          </cell>
        </row>
        <row r="41">
          <cell r="C41">
            <v>-9.8480775301220795</v>
          </cell>
          <cell r="D41">
            <v>-1.7364817766693033</v>
          </cell>
        </row>
        <row r="42">
          <cell r="C42">
            <v>-9.8480775301220813</v>
          </cell>
          <cell r="D42">
            <v>1.7364817766692997</v>
          </cell>
        </row>
        <row r="43">
          <cell r="C43">
            <v>-8.6602540378443855</v>
          </cell>
          <cell r="D43">
            <v>5.0000000000000009</v>
          </cell>
        </row>
        <row r="44">
          <cell r="C44">
            <v>-6.4278760968653961</v>
          </cell>
          <cell r="D44">
            <v>7.6604444311897781</v>
          </cell>
        </row>
        <row r="45">
          <cell r="C45">
            <v>-3.4202014332566861</v>
          </cell>
          <cell r="D45">
            <v>9.3969262078590852</v>
          </cell>
        </row>
        <row r="46">
          <cell r="C46">
            <v>-2.4492935982947065E-15</v>
          </cell>
          <cell r="D46">
            <v>10</v>
          </cell>
        </row>
        <row r="47">
          <cell r="C47">
            <v>3.4202014332566892</v>
          </cell>
          <cell r="D47">
            <v>9.3969262078590834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0A3ABF-0AB0-4311-870A-6A5DEC6681B1}" name="テーブル1" displayName="テーブル1" ref="A4:E79" totalsRowShown="0" headerRowDxfId="8">
  <autoFilter ref="A4:E79" xr:uid="{BA0A3ABF-0AB0-4311-870A-6A5DEC6681B1}"/>
  <tableColumns count="5">
    <tableColumn id="1" xr3:uid="{A62A1B0D-9298-448A-81BB-A64494BABAEE}" name="年" dataDxfId="7"/>
    <tableColumn id="2" xr3:uid="{A3D13204-BDE3-49B7-A919-AA874EC67F7D}" name="カテゴリ" dataDxfId="6"/>
    <tableColumn id="3" xr3:uid="{E801BDB1-7A57-458C-9962-DFD9DB134B45}" name="製品" dataDxfId="5"/>
    <tableColumn id="4" xr3:uid="{11901AA8-1C6B-4C5B-AFE9-F2FC77CC6BFA}" name="売り上げ" dataDxfId="4"/>
    <tableColumn id="5" xr3:uid="{9F543CB7-63A8-41C2-A73D-B15D0A1706E1}" name="評価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rkblog.net/excel-conditional-forma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tarkblog.net/excel-conditional-forma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rkblog.net/excel-conditional-forma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rkblog.net/excel-scatter-plot-circl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rkblog.net/excel-indirect-function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tarkblog.net/excel-search-result-format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rkblog.net/excel-bitdata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rkblog.net/excel-blank-function-error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rkblog.net/excel-prevent-mistake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rkblog.net/excel-format-optimizatio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93A8-80D4-4B84-88BE-F3FCC100B47B}">
  <dimension ref="B2:D14"/>
  <sheetViews>
    <sheetView tabSelected="1" zoomScale="80" zoomScaleNormal="80" workbookViewId="0"/>
  </sheetViews>
  <sheetFormatPr defaultRowHeight="14.25" x14ac:dyDescent="0.45"/>
  <cols>
    <col min="1" max="1" width="3.41015625" style="1" customWidth="1"/>
    <col min="2" max="2" width="6.17578125" style="1" customWidth="1"/>
    <col min="3" max="3" width="8.9375" style="1"/>
    <col min="4" max="4" width="22.52734375" style="1" customWidth="1"/>
    <col min="5" max="16384" width="8.9375" style="1"/>
  </cols>
  <sheetData>
    <row r="2" spans="2:4" x14ac:dyDescent="0.45">
      <c r="B2" s="34" t="s">
        <v>92</v>
      </c>
    </row>
    <row r="4" spans="2:4" x14ac:dyDescent="0.45">
      <c r="B4" s="3" t="s">
        <v>0</v>
      </c>
      <c r="C4" s="3" t="s">
        <v>1</v>
      </c>
      <c r="D4" s="3" t="s">
        <v>2</v>
      </c>
    </row>
    <row r="5" spans="2:4" x14ac:dyDescent="0.45">
      <c r="B5" s="4">
        <v>1</v>
      </c>
      <c r="C5" s="4" t="s">
        <v>3</v>
      </c>
      <c r="D5" s="2"/>
    </row>
    <row r="6" spans="2:4" x14ac:dyDescent="0.45">
      <c r="B6" s="4">
        <v>2</v>
      </c>
      <c r="C6" s="4" t="s">
        <v>4</v>
      </c>
      <c r="D6" s="2"/>
    </row>
    <row r="7" spans="2:4" x14ac:dyDescent="0.45">
      <c r="B7" s="4">
        <v>3</v>
      </c>
      <c r="C7" s="4" t="s">
        <v>4</v>
      </c>
      <c r="D7" s="2"/>
    </row>
    <row r="8" spans="2:4" x14ac:dyDescent="0.45">
      <c r="B8" s="4">
        <v>4</v>
      </c>
      <c r="C8" s="4" t="s">
        <v>3</v>
      </c>
      <c r="D8" s="2"/>
    </row>
    <row r="9" spans="2:4" x14ac:dyDescent="0.45">
      <c r="B9" s="4">
        <v>5</v>
      </c>
      <c r="C9" s="4" t="s">
        <v>4</v>
      </c>
      <c r="D9" s="2"/>
    </row>
    <row r="10" spans="2:4" x14ac:dyDescent="0.45">
      <c r="B10" s="4">
        <v>6</v>
      </c>
      <c r="C10" s="4" t="s">
        <v>4</v>
      </c>
      <c r="D10" s="2"/>
    </row>
    <row r="11" spans="2:4" x14ac:dyDescent="0.45">
      <c r="B11" s="4">
        <v>7</v>
      </c>
      <c r="C11" s="4" t="s">
        <v>3</v>
      </c>
      <c r="D11" s="2"/>
    </row>
    <row r="12" spans="2:4" x14ac:dyDescent="0.45">
      <c r="B12" s="4">
        <v>8</v>
      </c>
      <c r="C12" s="4" t="s">
        <v>3</v>
      </c>
      <c r="D12" s="2"/>
    </row>
    <row r="13" spans="2:4" x14ac:dyDescent="0.45">
      <c r="B13" s="4">
        <v>9</v>
      </c>
      <c r="C13" s="4" t="s">
        <v>4</v>
      </c>
      <c r="D13" s="2"/>
    </row>
    <row r="14" spans="2:4" x14ac:dyDescent="0.45">
      <c r="B14" s="4">
        <v>10</v>
      </c>
      <c r="C14" s="4" t="s">
        <v>3</v>
      </c>
      <c r="D14" s="2"/>
    </row>
  </sheetData>
  <phoneticPr fontId="2"/>
  <conditionalFormatting sqref="B5:D14">
    <cfRule type="expression" dxfId="2" priority="1">
      <formula>$C5="済"</formula>
    </cfRule>
  </conditionalFormatting>
  <dataValidations count="1">
    <dataValidation type="list" allowBlank="1" showInputMessage="1" showErrorMessage="1" sqref="C5:C14" xr:uid="{EC405B0D-B224-439E-86FB-1E53051588FE}">
      <formula1>"対応中,済"</formula1>
    </dataValidation>
  </dataValidations>
  <hyperlinks>
    <hyperlink ref="B2" r:id="rId1" xr:uid="{FEC23925-E52F-4F88-B223-6846F4573A1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8825-B5A9-40D3-ACAD-8B14618593E5}">
  <dimension ref="B2:F37"/>
  <sheetViews>
    <sheetView zoomScale="80" zoomScaleNormal="80" workbookViewId="0"/>
  </sheetViews>
  <sheetFormatPr defaultRowHeight="14.25" x14ac:dyDescent="0.45"/>
  <cols>
    <col min="1" max="1" width="3.52734375" style="6" customWidth="1"/>
    <col min="2" max="2" width="8.9375" style="6"/>
    <col min="3" max="3" width="2.703125" style="6" customWidth="1"/>
    <col min="4" max="4" width="8.9375" style="6"/>
    <col min="5" max="5" width="2.703125" style="6" customWidth="1"/>
    <col min="6" max="16384" width="8.9375" style="6"/>
  </cols>
  <sheetData>
    <row r="2" spans="2:6" x14ac:dyDescent="0.45">
      <c r="B2" s="34" t="s">
        <v>92</v>
      </c>
    </row>
    <row r="4" spans="2:6" x14ac:dyDescent="0.45">
      <c r="B4" s="5" t="s">
        <v>5</v>
      </c>
      <c r="D4" s="37" t="s">
        <v>5</v>
      </c>
      <c r="F4" s="5" t="str">
        <f>D4</f>
        <v>データ1</v>
      </c>
    </row>
    <row r="5" spans="2:6" x14ac:dyDescent="0.45">
      <c r="B5" s="5" t="s">
        <v>6</v>
      </c>
      <c r="D5" s="37" t="s">
        <v>6</v>
      </c>
      <c r="F5" s="7" t="str">
        <f t="shared" ref="F5:F8" si="0">D5</f>
        <v>データ2</v>
      </c>
    </row>
    <row r="6" spans="2:6" x14ac:dyDescent="0.45">
      <c r="B6" s="5" t="s">
        <v>7</v>
      </c>
      <c r="D6" s="37" t="s">
        <v>7</v>
      </c>
      <c r="F6" s="7" t="str">
        <f t="shared" si="0"/>
        <v>データ3</v>
      </c>
    </row>
    <row r="7" spans="2:6" x14ac:dyDescent="0.45">
      <c r="B7" s="5" t="s">
        <v>8</v>
      </c>
      <c r="D7" s="37" t="s">
        <v>8</v>
      </c>
      <c r="F7" s="7" t="str">
        <f t="shared" si="0"/>
        <v>データ4</v>
      </c>
    </row>
    <row r="8" spans="2:6" x14ac:dyDescent="0.45">
      <c r="B8" s="5" t="s">
        <v>9</v>
      </c>
      <c r="D8" s="37" t="s">
        <v>9</v>
      </c>
      <c r="F8" s="7" t="str">
        <f t="shared" si="0"/>
        <v>データ5</v>
      </c>
    </row>
    <row r="17" spans="2:6" x14ac:dyDescent="0.45">
      <c r="B17" s="5" t="s">
        <v>5</v>
      </c>
      <c r="D17" s="37"/>
    </row>
    <row r="18" spans="2:6" x14ac:dyDescent="0.45">
      <c r="B18" s="5" t="s">
        <v>6</v>
      </c>
      <c r="D18" s="37"/>
    </row>
    <row r="19" spans="2:6" x14ac:dyDescent="0.45">
      <c r="B19" s="5" t="s">
        <v>7</v>
      </c>
      <c r="D19" s="37"/>
    </row>
    <row r="20" spans="2:6" x14ac:dyDescent="0.45">
      <c r="B20" s="5" t="s">
        <v>8</v>
      </c>
      <c r="D20" s="37"/>
    </row>
    <row r="21" spans="2:6" x14ac:dyDescent="0.45">
      <c r="B21" s="5" t="s">
        <v>9</v>
      </c>
      <c r="D21" s="37"/>
    </row>
    <row r="27" spans="2:6" x14ac:dyDescent="0.45">
      <c r="B27" s="5" t="s">
        <v>5</v>
      </c>
      <c r="D27" s="38" t="s">
        <v>5</v>
      </c>
      <c r="F27" s="37" t="s">
        <v>5</v>
      </c>
    </row>
    <row r="28" spans="2:6" x14ac:dyDescent="0.45">
      <c r="B28" s="5" t="s">
        <v>6</v>
      </c>
      <c r="D28" s="39"/>
      <c r="F28" s="37" t="s">
        <v>6</v>
      </c>
    </row>
    <row r="29" spans="2:6" x14ac:dyDescent="0.45">
      <c r="B29" s="5" t="s">
        <v>7</v>
      </c>
      <c r="D29" s="39"/>
      <c r="F29" s="37" t="s">
        <v>7</v>
      </c>
    </row>
    <row r="30" spans="2:6" x14ac:dyDescent="0.45">
      <c r="B30" s="5" t="s">
        <v>8</v>
      </c>
      <c r="D30" s="39"/>
      <c r="F30" s="37" t="s">
        <v>8</v>
      </c>
    </row>
    <row r="31" spans="2:6" x14ac:dyDescent="0.45">
      <c r="B31" s="5" t="s">
        <v>9</v>
      </c>
      <c r="D31" s="40"/>
      <c r="F31" s="37" t="s">
        <v>9</v>
      </c>
    </row>
    <row r="33" spans="4:6" x14ac:dyDescent="0.45">
      <c r="D33" s="5" t="str">
        <f>D27</f>
        <v>データ1</v>
      </c>
      <c r="F33" s="5" t="str">
        <f>F27</f>
        <v>データ1</v>
      </c>
    </row>
    <row r="34" spans="4:6" x14ac:dyDescent="0.45">
      <c r="D34" s="5">
        <f t="shared" ref="D34:F37" si="1">D28</f>
        <v>0</v>
      </c>
      <c r="F34" s="5" t="str">
        <f t="shared" si="1"/>
        <v>データ2</v>
      </c>
    </row>
    <row r="35" spans="4:6" x14ac:dyDescent="0.45">
      <c r="D35" s="5">
        <f t="shared" si="1"/>
        <v>0</v>
      </c>
      <c r="F35" s="5" t="str">
        <f t="shared" si="1"/>
        <v>データ3</v>
      </c>
    </row>
    <row r="36" spans="4:6" x14ac:dyDescent="0.45">
      <c r="D36" s="5">
        <f t="shared" si="1"/>
        <v>0</v>
      </c>
      <c r="F36" s="5" t="str">
        <f t="shared" si="1"/>
        <v>データ4</v>
      </c>
    </row>
    <row r="37" spans="4:6" x14ac:dyDescent="0.45">
      <c r="D37" s="5">
        <f t="shared" si="1"/>
        <v>0</v>
      </c>
      <c r="F37" s="5" t="str">
        <f t="shared" si="1"/>
        <v>データ5</v>
      </c>
    </row>
  </sheetData>
  <mergeCells count="4">
    <mergeCell ref="D4:D8"/>
    <mergeCell ref="D17:D21"/>
    <mergeCell ref="D27:D31"/>
    <mergeCell ref="F27:F31"/>
  </mergeCells>
  <phoneticPr fontId="2"/>
  <hyperlinks>
    <hyperlink ref="B2" r:id="rId1" xr:uid="{766323B6-F251-45D8-A5DB-9E155EECB24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9B59-FB64-4311-9EFB-D10B9650AD49}">
  <dimension ref="B2:AG9"/>
  <sheetViews>
    <sheetView zoomScale="80" zoomScaleNormal="80" workbookViewId="0"/>
  </sheetViews>
  <sheetFormatPr defaultColWidth="4.64453125" defaultRowHeight="14.25" x14ac:dyDescent="0.45"/>
  <cols>
    <col min="1" max="1" width="4.64453125" style="6"/>
    <col min="2" max="2" width="8.29296875" style="6" customWidth="1"/>
    <col min="3" max="16384" width="4.64453125" style="6"/>
  </cols>
  <sheetData>
    <row r="2" spans="2:33" x14ac:dyDescent="0.45">
      <c r="B2" s="34" t="s">
        <v>92</v>
      </c>
    </row>
    <row r="4" spans="2:33" x14ac:dyDescent="0.45">
      <c r="C4" s="41" t="str">
        <f>MONTH(C5)&amp;"月"</f>
        <v>8月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2:33" x14ac:dyDescent="0.45">
      <c r="C5" s="8">
        <v>44409</v>
      </c>
      <c r="D5" s="8">
        <v>44410</v>
      </c>
      <c r="E5" s="8">
        <v>44411</v>
      </c>
      <c r="F5" s="8">
        <v>44412</v>
      </c>
      <c r="G5" s="8">
        <v>44413</v>
      </c>
      <c r="H5" s="8">
        <v>44414</v>
      </c>
      <c r="I5" s="8">
        <v>44415</v>
      </c>
      <c r="J5" s="8">
        <v>44416</v>
      </c>
      <c r="K5" s="8">
        <v>44417</v>
      </c>
      <c r="L5" s="8">
        <v>44418</v>
      </c>
      <c r="M5" s="8">
        <v>44419</v>
      </c>
      <c r="N5" s="8">
        <v>44420</v>
      </c>
      <c r="O5" s="8">
        <v>44421</v>
      </c>
      <c r="P5" s="8">
        <v>44422</v>
      </c>
      <c r="Q5" s="8">
        <v>44423</v>
      </c>
      <c r="R5" s="8">
        <v>44424</v>
      </c>
      <c r="S5" s="8">
        <v>44425</v>
      </c>
      <c r="T5" s="8">
        <v>44426</v>
      </c>
      <c r="U5" s="8">
        <v>44427</v>
      </c>
      <c r="V5" s="8">
        <v>44428</v>
      </c>
      <c r="W5" s="8">
        <v>44429</v>
      </c>
      <c r="X5" s="8">
        <v>44430</v>
      </c>
      <c r="Y5" s="8">
        <v>44431</v>
      </c>
      <c r="Z5" s="8">
        <v>44432</v>
      </c>
      <c r="AA5" s="8">
        <v>44433</v>
      </c>
      <c r="AB5" s="8">
        <v>44434</v>
      </c>
      <c r="AC5" s="8">
        <v>44435</v>
      </c>
      <c r="AD5" s="8">
        <v>44436</v>
      </c>
      <c r="AE5" s="8">
        <v>44437</v>
      </c>
      <c r="AF5" s="8">
        <v>44438</v>
      </c>
      <c r="AG5" s="8">
        <v>44439</v>
      </c>
    </row>
    <row r="6" spans="2:33" x14ac:dyDescent="0.45">
      <c r="B6" s="5" t="s">
        <v>10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x14ac:dyDescent="0.45"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x14ac:dyDescent="0.45">
      <c r="B8" s="5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2:33" x14ac:dyDescent="0.45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</sheetData>
  <mergeCells count="1">
    <mergeCell ref="C4:AG4"/>
  </mergeCells>
  <phoneticPr fontId="2"/>
  <conditionalFormatting sqref="C5:AG5">
    <cfRule type="timePeriod" dxfId="1" priority="2" timePeriod="today">
      <formula>FLOOR(C5,1)=TODAY()</formula>
    </cfRule>
  </conditionalFormatting>
  <conditionalFormatting sqref="C5:AG9">
    <cfRule type="expression" dxfId="0" priority="1">
      <formula>OR(WEEKDAY(C$5)=1,WEEKDAY(C$5)=7)</formula>
    </cfRule>
  </conditionalFormatting>
  <hyperlinks>
    <hyperlink ref="B2" r:id="rId1" xr:uid="{72E96F29-735D-4A31-B273-51DABAE8BB2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8A6A-BB5C-4B71-A3B3-47214DBC5A31}">
  <dimension ref="B2:F49"/>
  <sheetViews>
    <sheetView zoomScale="80" zoomScaleNormal="80" workbookViewId="0"/>
  </sheetViews>
  <sheetFormatPr defaultRowHeight="14.25" x14ac:dyDescent="0.45"/>
  <cols>
    <col min="1" max="1" width="4" customWidth="1"/>
    <col min="2" max="2" width="3.05859375" bestFit="1" customWidth="1"/>
    <col min="3" max="4" width="7.29296875" bestFit="1" customWidth="1"/>
  </cols>
  <sheetData>
    <row r="2" spans="2:6" x14ac:dyDescent="0.45">
      <c r="B2" s="35" t="s">
        <v>102</v>
      </c>
    </row>
    <row r="3" spans="2:6" ht="14.65" thickBot="1" x14ac:dyDescent="0.5"/>
    <row r="4" spans="2:6" ht="14.65" thickBot="1" x14ac:dyDescent="0.5">
      <c r="C4" t="s">
        <v>99</v>
      </c>
      <c r="D4" s="42">
        <v>30</v>
      </c>
    </row>
    <row r="6" spans="2:6" x14ac:dyDescent="0.45">
      <c r="C6" t="s">
        <v>100</v>
      </c>
      <c r="D6" t="s">
        <v>101</v>
      </c>
    </row>
    <row r="7" spans="2:6" x14ac:dyDescent="0.45">
      <c r="B7">
        <v>1</v>
      </c>
      <c r="C7" s="43">
        <f>SIN(RADIANS(B7*20))*$D$4</f>
        <v>10.260604299770062</v>
      </c>
      <c r="D7" s="43">
        <f>COS(RADIANS(B7*20))*$D$4</f>
        <v>28.190778623577252</v>
      </c>
      <c r="E7">
        <v>2</v>
      </c>
      <c r="F7">
        <v>-10</v>
      </c>
    </row>
    <row r="8" spans="2:6" x14ac:dyDescent="0.45">
      <c r="B8">
        <v>2</v>
      </c>
      <c r="C8" s="43">
        <f>SIN(RADIANS(B8*20))*$D$4</f>
        <v>19.283628290596177</v>
      </c>
      <c r="D8" s="43">
        <f t="shared" ref="D8:D25" si="0">COS(RADIANS(B8*20))*$D$4</f>
        <v>22.981333293569339</v>
      </c>
      <c r="E8">
        <v>-4</v>
      </c>
      <c r="F8">
        <v>5</v>
      </c>
    </row>
    <row r="9" spans="2:6" x14ac:dyDescent="0.45">
      <c r="B9">
        <v>3</v>
      </c>
      <c r="C9" s="43">
        <f>SIN(RADIANS(B9*20))*$D$4</f>
        <v>25.980762113533157</v>
      </c>
      <c r="D9" s="43">
        <f t="shared" si="0"/>
        <v>15.000000000000004</v>
      </c>
      <c r="E9">
        <v>13</v>
      </c>
      <c r="F9">
        <v>24</v>
      </c>
    </row>
    <row r="10" spans="2:6" x14ac:dyDescent="0.45">
      <c r="B10">
        <v>4</v>
      </c>
      <c r="C10" s="43">
        <f>SIN(RADIANS(B10*20))*$D$4</f>
        <v>29.544232590366242</v>
      </c>
      <c r="D10" s="43">
        <f t="shared" si="0"/>
        <v>5.2094453300079122</v>
      </c>
      <c r="E10">
        <v>-10</v>
      </c>
      <c r="F10">
        <v>16</v>
      </c>
    </row>
    <row r="11" spans="2:6" x14ac:dyDescent="0.45">
      <c r="B11">
        <v>5</v>
      </c>
      <c r="C11" s="43">
        <f>SIN(RADIANS(B11*20))*$D$4</f>
        <v>29.544232590366242</v>
      </c>
      <c r="D11" s="43">
        <f t="shared" si="0"/>
        <v>-5.2094453300079095</v>
      </c>
      <c r="E11">
        <v>7</v>
      </c>
      <c r="F11">
        <v>6</v>
      </c>
    </row>
    <row r="12" spans="2:6" x14ac:dyDescent="0.45">
      <c r="B12">
        <v>6</v>
      </c>
      <c r="C12" s="43">
        <f>SIN(RADIANS(B12*20))*$D$4</f>
        <v>25.98076211353316</v>
      </c>
      <c r="D12" s="43">
        <f t="shared" si="0"/>
        <v>-14.999999999999993</v>
      </c>
      <c r="E12">
        <v>-20</v>
      </c>
      <c r="F12">
        <v>-9</v>
      </c>
    </row>
    <row r="13" spans="2:6" x14ac:dyDescent="0.45">
      <c r="B13">
        <v>7</v>
      </c>
      <c r="C13" s="43">
        <f>SIN(RADIANS(B13*20))*$D$4</f>
        <v>19.283628290596184</v>
      </c>
      <c r="D13" s="43">
        <f t="shared" si="0"/>
        <v>-22.981333293569335</v>
      </c>
    </row>
    <row r="14" spans="2:6" x14ac:dyDescent="0.45">
      <c r="B14">
        <v>8</v>
      </c>
      <c r="C14" s="43">
        <f>SIN(RADIANS(B14*20))*$D$4</f>
        <v>10.260604299770065</v>
      </c>
      <c r="D14" s="43">
        <f t="shared" si="0"/>
        <v>-28.190778623577248</v>
      </c>
    </row>
    <row r="15" spans="2:6" x14ac:dyDescent="0.45">
      <c r="B15">
        <v>9</v>
      </c>
      <c r="C15" s="43">
        <f>SIN(RADIANS(B15*20))*$D$4</f>
        <v>3.67394039744206E-15</v>
      </c>
      <c r="D15" s="43">
        <f t="shared" si="0"/>
        <v>-30</v>
      </c>
    </row>
    <row r="16" spans="2:6" x14ac:dyDescent="0.45">
      <c r="B16">
        <v>10</v>
      </c>
      <c r="C16" s="43">
        <f>SIN(RADIANS(B16*20))*$D$4</f>
        <v>-10.26060429977006</v>
      </c>
      <c r="D16" s="43">
        <f t="shared" si="0"/>
        <v>-28.190778623577252</v>
      </c>
    </row>
    <row r="17" spans="2:4" x14ac:dyDescent="0.45">
      <c r="B17">
        <v>11</v>
      </c>
      <c r="C17" s="43">
        <f>SIN(RADIANS(B17*20))*$D$4</f>
        <v>-19.283628290596177</v>
      </c>
      <c r="D17" s="43">
        <f t="shared" si="0"/>
        <v>-22.981333293569339</v>
      </c>
    </row>
    <row r="18" spans="2:4" x14ac:dyDescent="0.45">
      <c r="B18">
        <v>12</v>
      </c>
      <c r="C18" s="43">
        <f>SIN(RADIANS(B18*20))*$D$4</f>
        <v>-25.980762113533153</v>
      </c>
      <c r="D18" s="43">
        <f t="shared" si="0"/>
        <v>-15.000000000000014</v>
      </c>
    </row>
    <row r="19" spans="2:4" x14ac:dyDescent="0.45">
      <c r="B19">
        <v>13</v>
      </c>
      <c r="C19" s="43">
        <f>SIN(RADIANS(B19*20))*$D$4</f>
        <v>-29.544232590366242</v>
      </c>
      <c r="D19" s="43">
        <f t="shared" si="0"/>
        <v>-5.2094453300079095</v>
      </c>
    </row>
    <row r="20" spans="2:4" x14ac:dyDescent="0.45">
      <c r="B20">
        <v>14</v>
      </c>
      <c r="C20" s="43">
        <f>SIN(RADIANS(B20*20))*$D$4</f>
        <v>-29.544232590366242</v>
      </c>
      <c r="D20" s="43">
        <f t="shared" si="0"/>
        <v>5.2094453300078989</v>
      </c>
    </row>
    <row r="21" spans="2:4" x14ac:dyDescent="0.45">
      <c r="B21">
        <v>15</v>
      </c>
      <c r="C21" s="43">
        <f>SIN(RADIANS(B21*20))*$D$4</f>
        <v>-25.980762113533157</v>
      </c>
      <c r="D21" s="43">
        <f t="shared" si="0"/>
        <v>15.000000000000004</v>
      </c>
    </row>
    <row r="22" spans="2:4" x14ac:dyDescent="0.45">
      <c r="B22">
        <v>16</v>
      </c>
      <c r="C22" s="43">
        <f>SIN(RADIANS(B22*20))*$D$4</f>
        <v>-19.283628290596187</v>
      </c>
      <c r="D22" s="43">
        <f t="shared" si="0"/>
        <v>22.981333293569335</v>
      </c>
    </row>
    <row r="23" spans="2:4" x14ac:dyDescent="0.45">
      <c r="B23">
        <v>17</v>
      </c>
      <c r="C23" s="43">
        <f>SIN(RADIANS(B23*20))*$D$4</f>
        <v>-10.260604299770058</v>
      </c>
      <c r="D23" s="43">
        <f t="shared" si="0"/>
        <v>28.190778623577252</v>
      </c>
    </row>
    <row r="24" spans="2:4" x14ac:dyDescent="0.45">
      <c r="B24">
        <v>18</v>
      </c>
      <c r="C24" s="43">
        <f>SIN(RADIANS(B24*20))*$D$4</f>
        <v>-7.3478807948841199E-15</v>
      </c>
      <c r="D24" s="43">
        <f t="shared" si="0"/>
        <v>30</v>
      </c>
    </row>
    <row r="25" spans="2:4" x14ac:dyDescent="0.45">
      <c r="B25">
        <v>19</v>
      </c>
      <c r="C25" s="43">
        <f>SIN(RADIANS(B25*20))*$D$4</f>
        <v>10.260604299770067</v>
      </c>
      <c r="D25" s="43">
        <f t="shared" si="0"/>
        <v>28.190778623577248</v>
      </c>
    </row>
    <row r="26" spans="2:4" x14ac:dyDescent="0.45">
      <c r="C26" s="14"/>
      <c r="D26" s="14"/>
    </row>
    <row r="27" spans="2:4" ht="14.65" thickBot="1" x14ac:dyDescent="0.5"/>
    <row r="28" spans="2:4" ht="14.65" thickBot="1" x14ac:dyDescent="0.5">
      <c r="C28" t="s">
        <v>99</v>
      </c>
      <c r="D28" s="42">
        <v>10</v>
      </c>
    </row>
    <row r="30" spans="2:4" x14ac:dyDescent="0.45">
      <c r="C30" t="s">
        <v>100</v>
      </c>
      <c r="D30" t="s">
        <v>101</v>
      </c>
    </row>
    <row r="31" spans="2:4" x14ac:dyDescent="0.45">
      <c r="B31">
        <v>1</v>
      </c>
      <c r="C31" s="43">
        <f>SIN(RADIANS(B31*20))*$D$28</f>
        <v>3.420201433256687</v>
      </c>
      <c r="D31" s="43">
        <f>COS(RADIANS(B31*20))*$D$28</f>
        <v>9.3969262078590852</v>
      </c>
    </row>
    <row r="32" spans="2:4" x14ac:dyDescent="0.45">
      <c r="B32">
        <v>2</v>
      </c>
      <c r="C32" s="43">
        <f t="shared" ref="C32:C49" si="1">SIN(RADIANS(B32*20))*$D$28</f>
        <v>6.4278760968653925</v>
      </c>
      <c r="D32" s="43">
        <f t="shared" ref="D32:D49" si="2">COS(RADIANS(B32*20))*$D$28</f>
        <v>7.6604444311897799</v>
      </c>
    </row>
    <row r="33" spans="2:4" x14ac:dyDescent="0.45">
      <c r="B33">
        <v>3</v>
      </c>
      <c r="C33" s="43">
        <f t="shared" si="1"/>
        <v>8.6602540378443855</v>
      </c>
      <c r="D33" s="43">
        <f t="shared" si="2"/>
        <v>5.0000000000000009</v>
      </c>
    </row>
    <row r="34" spans="2:4" x14ac:dyDescent="0.45">
      <c r="B34">
        <v>4</v>
      </c>
      <c r="C34" s="43">
        <f t="shared" si="1"/>
        <v>9.8480775301220795</v>
      </c>
      <c r="D34" s="43">
        <f t="shared" si="2"/>
        <v>1.7364817766693041</v>
      </c>
    </row>
    <row r="35" spans="2:4" x14ac:dyDescent="0.45">
      <c r="B35">
        <v>5</v>
      </c>
      <c r="C35" s="43">
        <f t="shared" si="1"/>
        <v>9.8480775301220795</v>
      </c>
      <c r="D35" s="43">
        <f t="shared" si="2"/>
        <v>-1.736481776669303</v>
      </c>
    </row>
    <row r="36" spans="2:4" x14ac:dyDescent="0.45">
      <c r="B36">
        <v>6</v>
      </c>
      <c r="C36" s="43">
        <f t="shared" si="1"/>
        <v>8.6602540378443873</v>
      </c>
      <c r="D36" s="43">
        <f t="shared" si="2"/>
        <v>-4.9999999999999982</v>
      </c>
    </row>
    <row r="37" spans="2:4" x14ac:dyDescent="0.45">
      <c r="B37">
        <v>7</v>
      </c>
      <c r="C37" s="43">
        <f t="shared" si="1"/>
        <v>6.4278760968653952</v>
      </c>
      <c r="D37" s="43">
        <f t="shared" si="2"/>
        <v>-7.660444431189779</v>
      </c>
    </row>
    <row r="38" spans="2:4" x14ac:dyDescent="0.45">
      <c r="B38">
        <v>8</v>
      </c>
      <c r="C38" s="43">
        <f t="shared" si="1"/>
        <v>3.4202014332566888</v>
      </c>
      <c r="D38" s="43">
        <f t="shared" si="2"/>
        <v>-9.3969262078590834</v>
      </c>
    </row>
    <row r="39" spans="2:4" x14ac:dyDescent="0.45">
      <c r="B39">
        <v>9</v>
      </c>
      <c r="C39" s="43">
        <f t="shared" si="1"/>
        <v>1.2246467991473533E-15</v>
      </c>
      <c r="D39" s="43">
        <f t="shared" si="2"/>
        <v>-10</v>
      </c>
    </row>
    <row r="40" spans="2:4" x14ac:dyDescent="0.45">
      <c r="B40">
        <v>10</v>
      </c>
      <c r="C40" s="43">
        <f t="shared" si="1"/>
        <v>-3.4202014332566866</v>
      </c>
      <c r="D40" s="43">
        <f t="shared" si="2"/>
        <v>-9.3969262078590852</v>
      </c>
    </row>
    <row r="41" spans="2:4" x14ac:dyDescent="0.45">
      <c r="B41">
        <v>11</v>
      </c>
      <c r="C41" s="43">
        <f t="shared" si="1"/>
        <v>-6.4278760968653925</v>
      </c>
      <c r="D41" s="43">
        <f t="shared" si="2"/>
        <v>-7.6604444311897799</v>
      </c>
    </row>
    <row r="42" spans="2:4" x14ac:dyDescent="0.45">
      <c r="B42">
        <v>12</v>
      </c>
      <c r="C42" s="43">
        <f t="shared" si="1"/>
        <v>-8.6602540378443855</v>
      </c>
      <c r="D42" s="43">
        <f t="shared" si="2"/>
        <v>-5.0000000000000044</v>
      </c>
    </row>
    <row r="43" spans="2:4" x14ac:dyDescent="0.45">
      <c r="B43">
        <v>13</v>
      </c>
      <c r="C43" s="43">
        <f t="shared" si="1"/>
        <v>-9.8480775301220795</v>
      </c>
      <c r="D43" s="43">
        <f t="shared" si="2"/>
        <v>-1.7364817766693033</v>
      </c>
    </row>
    <row r="44" spans="2:4" x14ac:dyDescent="0.45">
      <c r="B44">
        <v>14</v>
      </c>
      <c r="C44" s="43">
        <f t="shared" si="1"/>
        <v>-9.8480775301220813</v>
      </c>
      <c r="D44" s="43">
        <f t="shared" si="2"/>
        <v>1.7364817766692997</v>
      </c>
    </row>
    <row r="45" spans="2:4" x14ac:dyDescent="0.45">
      <c r="B45">
        <v>15</v>
      </c>
      <c r="C45" s="43">
        <f t="shared" si="1"/>
        <v>-8.6602540378443855</v>
      </c>
      <c r="D45" s="43">
        <f t="shared" si="2"/>
        <v>5.0000000000000009</v>
      </c>
    </row>
    <row r="46" spans="2:4" x14ac:dyDescent="0.45">
      <c r="B46">
        <v>16</v>
      </c>
      <c r="C46" s="43">
        <f t="shared" si="1"/>
        <v>-6.4278760968653961</v>
      </c>
      <c r="D46" s="43">
        <f t="shared" si="2"/>
        <v>7.6604444311897781</v>
      </c>
    </row>
    <row r="47" spans="2:4" x14ac:dyDescent="0.45">
      <c r="B47">
        <v>17</v>
      </c>
      <c r="C47" s="43">
        <f t="shared" si="1"/>
        <v>-3.4202014332566861</v>
      </c>
      <c r="D47" s="43">
        <f t="shared" si="2"/>
        <v>9.3969262078590852</v>
      </c>
    </row>
    <row r="48" spans="2:4" x14ac:dyDescent="0.45">
      <c r="B48">
        <v>18</v>
      </c>
      <c r="C48" s="43">
        <f t="shared" si="1"/>
        <v>-2.4492935982947065E-15</v>
      </c>
      <c r="D48" s="43">
        <f t="shared" si="2"/>
        <v>10</v>
      </c>
    </row>
    <row r="49" spans="2:4" x14ac:dyDescent="0.45">
      <c r="B49">
        <v>19</v>
      </c>
      <c r="C49" s="43">
        <f t="shared" si="1"/>
        <v>3.4202014332566892</v>
      </c>
      <c r="D49" s="43">
        <f t="shared" si="2"/>
        <v>9.3969262078590834</v>
      </c>
    </row>
  </sheetData>
  <phoneticPr fontId="2"/>
  <hyperlinks>
    <hyperlink ref="B2" r:id="rId1" xr:uid="{9C8A8F78-BB42-4D8F-AF6A-4EE2CB84FD27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4376-EAF1-4CD4-8531-693224637F6F}">
  <dimension ref="B2:C11"/>
  <sheetViews>
    <sheetView zoomScale="80" zoomScaleNormal="80" workbookViewId="0"/>
  </sheetViews>
  <sheetFormatPr defaultRowHeight="14.25" x14ac:dyDescent="0.45"/>
  <cols>
    <col min="1" max="1" width="4.234375" customWidth="1"/>
    <col min="2" max="2" width="4.52734375" customWidth="1"/>
    <col min="3" max="3" width="15.5859375" customWidth="1"/>
  </cols>
  <sheetData>
    <row r="2" spans="2:3" x14ac:dyDescent="0.45">
      <c r="B2" s="35" t="s">
        <v>93</v>
      </c>
    </row>
    <row r="3" spans="2:3" ht="14.65" thickBot="1" x14ac:dyDescent="0.5"/>
    <row r="4" spans="2:3" ht="14.65" thickBot="1" x14ac:dyDescent="0.5">
      <c r="B4" s="9" t="s">
        <v>14</v>
      </c>
      <c r="C4" s="10"/>
    </row>
    <row r="5" spans="2:3" x14ac:dyDescent="0.45">
      <c r="B5" s="10">
        <v>1</v>
      </c>
      <c r="C5" s="11" t="str" cm="1">
        <f t="array" aca="1" ref="C5" ca="1">INDIRECT("Sheet"&amp;B5&amp;"!"&amp;$B$4)</f>
        <v>S1</v>
      </c>
    </row>
    <row r="6" spans="2:3" x14ac:dyDescent="0.45">
      <c r="B6" s="10">
        <v>2</v>
      </c>
      <c r="C6" s="11" t="str" cm="1">
        <f t="array" aca="1" ref="C6" ca="1">INDIRECT("Sheet"&amp;B6&amp;"!"&amp;$B$4)</f>
        <v>S2</v>
      </c>
    </row>
    <row r="7" spans="2:3" x14ac:dyDescent="0.45">
      <c r="B7" s="10">
        <v>3</v>
      </c>
      <c r="C7" s="11" t="str" cm="1">
        <f t="array" aca="1" ref="C7" ca="1">INDIRECT("Sheet"&amp;B7&amp;"!"&amp;$B$4)</f>
        <v>S3</v>
      </c>
    </row>
    <row r="9" spans="2:3" x14ac:dyDescent="0.45">
      <c r="B9" t="s">
        <v>15</v>
      </c>
      <c r="C9" s="12">
        <v>4</v>
      </c>
    </row>
    <row r="10" spans="2:3" x14ac:dyDescent="0.45">
      <c r="B10" t="s">
        <v>16</v>
      </c>
      <c r="C10" s="12">
        <v>3</v>
      </c>
    </row>
    <row r="11" spans="2:3" x14ac:dyDescent="0.45">
      <c r="B11" t="s">
        <v>17</v>
      </c>
      <c r="C11" s="13" cm="1">
        <f t="array" aca="1" ref="C11" ca="1">INDIRECT(ADDRESS(C9,C10))</f>
        <v>0</v>
      </c>
    </row>
  </sheetData>
  <phoneticPr fontId="2"/>
  <hyperlinks>
    <hyperlink ref="B2" r:id="rId1" xr:uid="{89661B59-1833-4B56-BADD-DE9B330704B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CE1C-F336-4D52-8CCA-C208F0E5E1BB}">
  <dimension ref="A2:E79"/>
  <sheetViews>
    <sheetView zoomScale="80" zoomScaleNormal="80" workbookViewId="0"/>
  </sheetViews>
  <sheetFormatPr defaultRowHeight="14.25" x14ac:dyDescent="0.45"/>
  <cols>
    <col min="1" max="1" width="5.05859375" bestFit="1" customWidth="1"/>
    <col min="2" max="2" width="7.9375" bestFit="1" customWidth="1"/>
    <col min="3" max="3" width="11.234375" bestFit="1" customWidth="1"/>
    <col min="4" max="4" width="9" bestFit="1" customWidth="1"/>
    <col min="5" max="5" width="6.17578125" bestFit="1" customWidth="1"/>
  </cols>
  <sheetData>
    <row r="2" spans="1:5" x14ac:dyDescent="0.45">
      <c r="B2" s="35" t="s">
        <v>94</v>
      </c>
    </row>
    <row r="4" spans="1:5" x14ac:dyDescent="0.45">
      <c r="A4" t="s">
        <v>21</v>
      </c>
      <c r="B4" t="s">
        <v>22</v>
      </c>
      <c r="C4" t="s">
        <v>23</v>
      </c>
      <c r="D4" t="s">
        <v>24</v>
      </c>
      <c r="E4" t="s">
        <v>25</v>
      </c>
    </row>
    <row r="5" spans="1:5" x14ac:dyDescent="0.45">
      <c r="A5">
        <v>2017</v>
      </c>
      <c r="B5" t="s">
        <v>26</v>
      </c>
      <c r="C5" t="s">
        <v>27</v>
      </c>
      <c r="D5" s="15">
        <v>20000</v>
      </c>
      <c r="E5" s="16">
        <v>0.75</v>
      </c>
    </row>
    <row r="6" spans="1:5" x14ac:dyDescent="0.45">
      <c r="A6">
        <v>2015</v>
      </c>
      <c r="B6" t="s">
        <v>28</v>
      </c>
      <c r="C6" t="s">
        <v>29</v>
      </c>
      <c r="D6" s="15">
        <v>3700</v>
      </c>
      <c r="E6" s="16">
        <v>0.22</v>
      </c>
    </row>
    <row r="7" spans="1:5" x14ac:dyDescent="0.45">
      <c r="A7">
        <v>2017</v>
      </c>
      <c r="B7" t="s">
        <v>28</v>
      </c>
      <c r="C7" t="s">
        <v>30</v>
      </c>
      <c r="D7" s="15">
        <v>4000</v>
      </c>
      <c r="E7" s="16">
        <v>0.22</v>
      </c>
    </row>
    <row r="8" spans="1:5" x14ac:dyDescent="0.45">
      <c r="A8">
        <v>2015</v>
      </c>
      <c r="B8" s="17" t="s">
        <v>28</v>
      </c>
      <c r="C8" t="s">
        <v>31</v>
      </c>
      <c r="D8" s="15">
        <v>13300</v>
      </c>
      <c r="E8" s="16">
        <v>0.56000000000000005</v>
      </c>
    </row>
    <row r="9" spans="1:5" x14ac:dyDescent="0.45">
      <c r="A9">
        <v>2017</v>
      </c>
      <c r="B9" s="17" t="s">
        <v>28</v>
      </c>
      <c r="C9" t="s">
        <v>32</v>
      </c>
      <c r="D9" s="18">
        <v>36000</v>
      </c>
      <c r="E9" s="16">
        <v>1</v>
      </c>
    </row>
    <row r="10" spans="1:5" x14ac:dyDescent="0.45">
      <c r="A10">
        <v>2015</v>
      </c>
      <c r="B10" t="s">
        <v>26</v>
      </c>
      <c r="C10" t="s">
        <v>33</v>
      </c>
      <c r="D10" s="15">
        <v>2300</v>
      </c>
      <c r="E10" s="16">
        <v>0.35</v>
      </c>
    </row>
    <row r="11" spans="1:5" x14ac:dyDescent="0.45">
      <c r="A11">
        <v>2016</v>
      </c>
      <c r="B11" s="17" t="s">
        <v>28</v>
      </c>
      <c r="C11" t="s">
        <v>29</v>
      </c>
      <c r="D11" s="15">
        <v>2300</v>
      </c>
      <c r="E11" s="16">
        <v>0.28000000000000003</v>
      </c>
    </row>
    <row r="12" spans="1:5" x14ac:dyDescent="0.45">
      <c r="A12">
        <v>2016</v>
      </c>
      <c r="B12" t="s">
        <v>26</v>
      </c>
      <c r="C12" t="s">
        <v>34</v>
      </c>
      <c r="D12" s="15">
        <v>3400</v>
      </c>
      <c r="E12" s="16">
        <v>0.36</v>
      </c>
    </row>
    <row r="13" spans="1:5" x14ac:dyDescent="0.45">
      <c r="A13">
        <v>2016</v>
      </c>
      <c r="B13" t="s">
        <v>35</v>
      </c>
      <c r="C13" t="s">
        <v>36</v>
      </c>
      <c r="D13" s="15">
        <v>6300</v>
      </c>
      <c r="E13" s="16">
        <v>0.4</v>
      </c>
    </row>
    <row r="14" spans="1:5" x14ac:dyDescent="0.45">
      <c r="A14">
        <v>2017</v>
      </c>
      <c r="B14" t="s">
        <v>26</v>
      </c>
      <c r="C14" t="s">
        <v>34</v>
      </c>
      <c r="D14" s="15">
        <v>5400</v>
      </c>
      <c r="E14" s="16">
        <v>0.38</v>
      </c>
    </row>
    <row r="15" spans="1:5" x14ac:dyDescent="0.45">
      <c r="A15">
        <v>2016</v>
      </c>
      <c r="B15" t="s">
        <v>37</v>
      </c>
      <c r="C15" t="s">
        <v>38</v>
      </c>
      <c r="D15" s="15">
        <v>17000</v>
      </c>
      <c r="E15" s="16">
        <v>0.9</v>
      </c>
    </row>
    <row r="16" spans="1:5" x14ac:dyDescent="0.45">
      <c r="A16">
        <v>2016</v>
      </c>
      <c r="B16" t="s">
        <v>37</v>
      </c>
      <c r="C16" t="s">
        <v>39</v>
      </c>
      <c r="D16" s="15">
        <v>21600</v>
      </c>
      <c r="E16" s="16">
        <v>0.9</v>
      </c>
    </row>
    <row r="17" spans="1:5" x14ac:dyDescent="0.45">
      <c r="A17">
        <v>2016</v>
      </c>
      <c r="B17" t="s">
        <v>37</v>
      </c>
      <c r="C17" t="s">
        <v>40</v>
      </c>
      <c r="D17" s="15">
        <v>29800</v>
      </c>
      <c r="E17" s="16">
        <v>0.9</v>
      </c>
    </row>
    <row r="18" spans="1:5" x14ac:dyDescent="0.45">
      <c r="A18">
        <v>2016</v>
      </c>
      <c r="B18" t="s">
        <v>26</v>
      </c>
      <c r="C18" t="s">
        <v>41</v>
      </c>
      <c r="D18" s="15">
        <v>1000</v>
      </c>
      <c r="E18" s="16">
        <v>0.23</v>
      </c>
    </row>
    <row r="19" spans="1:5" x14ac:dyDescent="0.45">
      <c r="A19">
        <v>2015</v>
      </c>
      <c r="B19" t="s">
        <v>28</v>
      </c>
      <c r="C19" t="s">
        <v>42</v>
      </c>
      <c r="D19" s="15">
        <v>6700</v>
      </c>
      <c r="E19" s="16">
        <v>0.05</v>
      </c>
    </row>
    <row r="20" spans="1:5" x14ac:dyDescent="0.45">
      <c r="A20">
        <v>2017</v>
      </c>
      <c r="B20" t="s">
        <v>26</v>
      </c>
      <c r="C20" t="s">
        <v>41</v>
      </c>
      <c r="D20" s="15">
        <v>600</v>
      </c>
      <c r="E20" s="16">
        <v>0.27</v>
      </c>
    </row>
    <row r="21" spans="1:5" x14ac:dyDescent="0.45">
      <c r="A21">
        <v>2015</v>
      </c>
      <c r="B21" t="s">
        <v>35</v>
      </c>
      <c r="C21" t="s">
        <v>43</v>
      </c>
      <c r="D21" s="15">
        <v>3500</v>
      </c>
      <c r="E21" s="16">
        <v>0.5</v>
      </c>
    </row>
    <row r="22" spans="1:5" x14ac:dyDescent="0.45">
      <c r="A22">
        <v>2017</v>
      </c>
      <c r="B22" t="s">
        <v>28</v>
      </c>
      <c r="C22" t="s">
        <v>42</v>
      </c>
      <c r="D22" s="15">
        <v>7500</v>
      </c>
      <c r="E22" s="16">
        <v>0.4</v>
      </c>
    </row>
    <row r="23" spans="1:5" x14ac:dyDescent="0.45">
      <c r="A23">
        <v>2017</v>
      </c>
      <c r="B23" t="s">
        <v>37</v>
      </c>
      <c r="C23" t="s">
        <v>44</v>
      </c>
      <c r="D23" s="15">
        <v>63700</v>
      </c>
      <c r="E23" s="16">
        <v>0.9</v>
      </c>
    </row>
    <row r="24" spans="1:5" x14ac:dyDescent="0.45">
      <c r="A24">
        <v>2017</v>
      </c>
      <c r="B24" t="s">
        <v>35</v>
      </c>
      <c r="C24" t="s">
        <v>45</v>
      </c>
      <c r="D24" s="15">
        <v>9300</v>
      </c>
      <c r="E24" s="16">
        <v>0.6</v>
      </c>
    </row>
    <row r="25" spans="1:5" x14ac:dyDescent="0.45">
      <c r="A25">
        <v>2017</v>
      </c>
      <c r="B25" t="s">
        <v>35</v>
      </c>
      <c r="C25" t="s">
        <v>36</v>
      </c>
      <c r="D25" s="15">
        <v>8500</v>
      </c>
      <c r="E25" s="16">
        <v>0.46</v>
      </c>
    </row>
    <row r="26" spans="1:5" x14ac:dyDescent="0.45">
      <c r="A26">
        <v>2017</v>
      </c>
      <c r="B26" t="s">
        <v>37</v>
      </c>
      <c r="C26" t="s">
        <v>46</v>
      </c>
      <c r="D26" s="15">
        <v>33700</v>
      </c>
      <c r="E26" s="16">
        <v>0.92</v>
      </c>
    </row>
    <row r="27" spans="1:5" x14ac:dyDescent="0.45">
      <c r="A27">
        <v>2017</v>
      </c>
      <c r="B27" t="s">
        <v>28</v>
      </c>
      <c r="C27" t="s">
        <v>47</v>
      </c>
      <c r="D27" s="15">
        <v>600</v>
      </c>
      <c r="E27" s="16">
        <v>0.15</v>
      </c>
    </row>
    <row r="28" spans="1:5" x14ac:dyDescent="0.45">
      <c r="A28">
        <v>2015</v>
      </c>
      <c r="B28" t="s">
        <v>35</v>
      </c>
      <c r="C28" t="s">
        <v>36</v>
      </c>
      <c r="D28" s="15">
        <v>3100</v>
      </c>
      <c r="E28" s="16">
        <v>0.35</v>
      </c>
    </row>
    <row r="29" spans="1:5" x14ac:dyDescent="0.45">
      <c r="A29">
        <v>2017</v>
      </c>
      <c r="B29" t="s">
        <v>37</v>
      </c>
      <c r="C29" t="s">
        <v>48</v>
      </c>
      <c r="D29" s="15">
        <v>30700</v>
      </c>
      <c r="E29" s="16">
        <v>0.95</v>
      </c>
    </row>
    <row r="30" spans="1:5" x14ac:dyDescent="0.45">
      <c r="A30">
        <v>2016</v>
      </c>
      <c r="B30" t="s">
        <v>37</v>
      </c>
      <c r="C30" t="s">
        <v>48</v>
      </c>
      <c r="D30" s="15">
        <v>16400</v>
      </c>
      <c r="E30" s="16">
        <v>0.8</v>
      </c>
    </row>
    <row r="31" spans="1:5" x14ac:dyDescent="0.45">
      <c r="A31">
        <v>2016</v>
      </c>
      <c r="B31" t="s">
        <v>37</v>
      </c>
      <c r="C31" t="s">
        <v>46</v>
      </c>
      <c r="D31" s="15">
        <v>22100</v>
      </c>
      <c r="E31" s="16">
        <v>0.9</v>
      </c>
    </row>
    <row r="32" spans="1:5" x14ac:dyDescent="0.45">
      <c r="A32">
        <v>2017</v>
      </c>
      <c r="B32" t="s">
        <v>37</v>
      </c>
      <c r="C32" t="s">
        <v>38</v>
      </c>
      <c r="D32" s="15">
        <v>34000</v>
      </c>
      <c r="E32" s="16">
        <v>0.95</v>
      </c>
    </row>
    <row r="33" spans="1:5" x14ac:dyDescent="0.45">
      <c r="A33">
        <v>2015</v>
      </c>
      <c r="B33" t="s">
        <v>37</v>
      </c>
      <c r="C33" t="s">
        <v>48</v>
      </c>
      <c r="D33" s="15">
        <v>700</v>
      </c>
      <c r="E33" s="16">
        <v>0.1</v>
      </c>
    </row>
    <row r="34" spans="1:5" x14ac:dyDescent="0.45">
      <c r="A34">
        <v>2015</v>
      </c>
      <c r="B34" t="s">
        <v>28</v>
      </c>
      <c r="C34" t="s">
        <v>32</v>
      </c>
      <c r="D34" s="15">
        <v>3300</v>
      </c>
      <c r="E34" s="16">
        <v>0.3</v>
      </c>
    </row>
    <row r="35" spans="1:5" x14ac:dyDescent="0.45">
      <c r="A35">
        <v>2017</v>
      </c>
      <c r="B35" t="s">
        <v>35</v>
      </c>
      <c r="C35" t="s">
        <v>43</v>
      </c>
      <c r="D35" s="15">
        <v>16900</v>
      </c>
      <c r="E35" s="16">
        <v>0.65</v>
      </c>
    </row>
    <row r="36" spans="1:5" x14ac:dyDescent="0.45">
      <c r="A36">
        <v>2017</v>
      </c>
      <c r="B36" t="s">
        <v>37</v>
      </c>
      <c r="C36" t="s">
        <v>39</v>
      </c>
      <c r="D36" s="15">
        <v>36700</v>
      </c>
      <c r="E36" s="16">
        <v>0.9</v>
      </c>
    </row>
    <row r="37" spans="1:5" x14ac:dyDescent="0.45">
      <c r="A37">
        <v>2015</v>
      </c>
      <c r="B37" t="s">
        <v>37</v>
      </c>
      <c r="C37" t="s">
        <v>38</v>
      </c>
      <c r="D37" s="15">
        <v>8300</v>
      </c>
      <c r="E37" s="16">
        <v>0.99</v>
      </c>
    </row>
    <row r="38" spans="1:5" x14ac:dyDescent="0.45">
      <c r="A38">
        <v>2016</v>
      </c>
      <c r="B38" t="s">
        <v>28</v>
      </c>
      <c r="C38" t="s">
        <v>30</v>
      </c>
      <c r="D38" s="15">
        <v>2900</v>
      </c>
      <c r="E38" s="16">
        <v>0.36</v>
      </c>
    </row>
    <row r="39" spans="1:5" x14ac:dyDescent="0.45">
      <c r="A39">
        <v>2015</v>
      </c>
      <c r="B39" t="s">
        <v>37</v>
      </c>
      <c r="C39" t="s">
        <v>44</v>
      </c>
      <c r="D39" s="15">
        <v>8700</v>
      </c>
      <c r="E39" s="16">
        <v>0.9</v>
      </c>
    </row>
    <row r="40" spans="1:5" x14ac:dyDescent="0.45">
      <c r="A40">
        <v>2017</v>
      </c>
      <c r="B40" t="s">
        <v>37</v>
      </c>
      <c r="C40" t="s">
        <v>40</v>
      </c>
      <c r="D40" s="15">
        <v>35000</v>
      </c>
      <c r="E40" s="16">
        <v>1</v>
      </c>
    </row>
    <row r="41" spans="1:5" x14ac:dyDescent="0.45">
      <c r="A41">
        <v>2016</v>
      </c>
      <c r="B41" t="s">
        <v>35</v>
      </c>
      <c r="C41" t="s">
        <v>43</v>
      </c>
      <c r="D41" s="15">
        <v>8300</v>
      </c>
      <c r="E41" s="16">
        <v>0.46</v>
      </c>
    </row>
    <row r="42" spans="1:5" x14ac:dyDescent="0.45">
      <c r="A42">
        <v>2016</v>
      </c>
      <c r="B42" t="s">
        <v>26</v>
      </c>
      <c r="C42" t="s">
        <v>49</v>
      </c>
      <c r="D42" s="15">
        <v>16700</v>
      </c>
      <c r="E42" s="16">
        <v>0.75</v>
      </c>
    </row>
    <row r="43" spans="1:5" x14ac:dyDescent="0.45">
      <c r="A43">
        <v>2016</v>
      </c>
      <c r="B43" t="s">
        <v>35</v>
      </c>
      <c r="C43" t="s">
        <v>50</v>
      </c>
      <c r="D43" s="15">
        <v>1800</v>
      </c>
      <c r="E43" s="16">
        <v>0.15</v>
      </c>
    </row>
    <row r="44" spans="1:5" x14ac:dyDescent="0.45">
      <c r="A44">
        <v>2017</v>
      </c>
      <c r="B44" t="s">
        <v>28</v>
      </c>
      <c r="C44" t="s">
        <v>29</v>
      </c>
      <c r="D44" s="15">
        <v>3700</v>
      </c>
      <c r="E44" s="16">
        <v>0.48</v>
      </c>
    </row>
    <row r="45" spans="1:5" x14ac:dyDescent="0.45">
      <c r="A45">
        <v>2016</v>
      </c>
      <c r="B45" t="s">
        <v>28</v>
      </c>
      <c r="C45" t="s">
        <v>31</v>
      </c>
      <c r="D45" s="15">
        <v>12000</v>
      </c>
      <c r="E45" s="16">
        <v>0.66</v>
      </c>
    </row>
    <row r="46" spans="1:5" x14ac:dyDescent="0.45">
      <c r="A46">
        <v>2015</v>
      </c>
      <c r="B46" t="s">
        <v>37</v>
      </c>
      <c r="C46" t="s">
        <v>40</v>
      </c>
      <c r="D46" s="15">
        <v>10000</v>
      </c>
      <c r="E46" s="16">
        <v>0.85</v>
      </c>
    </row>
    <row r="47" spans="1:5" x14ac:dyDescent="0.45">
      <c r="A47">
        <v>2015</v>
      </c>
      <c r="B47" t="s">
        <v>26</v>
      </c>
      <c r="C47" t="s">
        <v>41</v>
      </c>
      <c r="D47" s="15">
        <v>500</v>
      </c>
      <c r="E47" s="16">
        <v>0.35</v>
      </c>
    </row>
    <row r="48" spans="1:5" x14ac:dyDescent="0.45">
      <c r="A48">
        <v>2017</v>
      </c>
      <c r="B48" t="s">
        <v>26</v>
      </c>
      <c r="C48" t="s">
        <v>49</v>
      </c>
      <c r="D48" s="15">
        <v>21800</v>
      </c>
      <c r="E48" s="16">
        <v>0.96</v>
      </c>
    </row>
    <row r="49" spans="1:5" x14ac:dyDescent="0.45">
      <c r="A49">
        <v>2016</v>
      </c>
      <c r="B49" t="s">
        <v>26</v>
      </c>
      <c r="C49" t="s">
        <v>27</v>
      </c>
      <c r="D49" s="15">
        <v>16400</v>
      </c>
      <c r="E49" s="16">
        <v>0.7</v>
      </c>
    </row>
    <row r="50" spans="1:5" x14ac:dyDescent="0.45">
      <c r="A50">
        <v>2016</v>
      </c>
      <c r="B50" t="s">
        <v>28</v>
      </c>
      <c r="C50" t="s">
        <v>47</v>
      </c>
      <c r="D50" s="15">
        <v>400</v>
      </c>
      <c r="E50" s="16">
        <v>0.2</v>
      </c>
    </row>
    <row r="51" spans="1:5" x14ac:dyDescent="0.45">
      <c r="A51">
        <v>2015</v>
      </c>
      <c r="B51" t="s">
        <v>28</v>
      </c>
      <c r="C51" t="s">
        <v>51</v>
      </c>
      <c r="D51" s="15">
        <v>3300</v>
      </c>
      <c r="E51" s="16">
        <v>0.36</v>
      </c>
    </row>
    <row r="52" spans="1:5" x14ac:dyDescent="0.45">
      <c r="A52">
        <v>2017</v>
      </c>
      <c r="B52" t="s">
        <v>26</v>
      </c>
      <c r="C52" t="s">
        <v>33</v>
      </c>
      <c r="D52" s="15">
        <v>5000</v>
      </c>
      <c r="E52" s="16">
        <v>0.35</v>
      </c>
    </row>
    <row r="53" spans="1:5" x14ac:dyDescent="0.45">
      <c r="A53">
        <v>2016</v>
      </c>
      <c r="B53" t="s">
        <v>26</v>
      </c>
      <c r="C53" t="s">
        <v>33</v>
      </c>
      <c r="D53" s="15">
        <v>3300</v>
      </c>
      <c r="E53" s="16">
        <v>0.38</v>
      </c>
    </row>
    <row r="54" spans="1:5" x14ac:dyDescent="0.45">
      <c r="A54">
        <v>2015</v>
      </c>
      <c r="B54" t="s">
        <v>26</v>
      </c>
      <c r="C54" t="s">
        <v>52</v>
      </c>
      <c r="D54" s="15">
        <v>800</v>
      </c>
      <c r="E54" s="16">
        <v>0.36</v>
      </c>
    </row>
    <row r="55" spans="1:5" x14ac:dyDescent="0.45">
      <c r="A55">
        <v>2016</v>
      </c>
      <c r="B55" t="s">
        <v>28</v>
      </c>
      <c r="C55" t="s">
        <v>53</v>
      </c>
      <c r="D55" s="15">
        <v>15600</v>
      </c>
      <c r="E55" s="16">
        <v>0.65</v>
      </c>
    </row>
    <row r="56" spans="1:5" x14ac:dyDescent="0.45">
      <c r="A56">
        <v>2016</v>
      </c>
      <c r="B56" t="s">
        <v>26</v>
      </c>
      <c r="C56" t="s">
        <v>52</v>
      </c>
      <c r="D56" s="15">
        <v>1500</v>
      </c>
      <c r="E56" s="16">
        <v>0.17</v>
      </c>
    </row>
    <row r="57" spans="1:5" x14ac:dyDescent="0.45">
      <c r="A57">
        <v>2017</v>
      </c>
      <c r="B57" t="s">
        <v>26</v>
      </c>
      <c r="C57" t="s">
        <v>52</v>
      </c>
      <c r="D57" s="15">
        <v>6200</v>
      </c>
      <c r="E57" s="16">
        <v>0.38</v>
      </c>
    </row>
    <row r="58" spans="1:5" x14ac:dyDescent="0.45">
      <c r="A58">
        <v>2017</v>
      </c>
      <c r="B58" t="s">
        <v>28</v>
      </c>
      <c r="C58" t="s">
        <v>53</v>
      </c>
      <c r="D58" s="15">
        <v>27000</v>
      </c>
      <c r="E58" s="16">
        <v>0.88</v>
      </c>
    </row>
    <row r="59" spans="1:5" x14ac:dyDescent="0.45">
      <c r="A59">
        <v>2016</v>
      </c>
      <c r="B59" t="s">
        <v>26</v>
      </c>
      <c r="C59" t="s">
        <v>54</v>
      </c>
      <c r="D59" s="15">
        <v>2800</v>
      </c>
      <c r="E59" s="16">
        <v>0.38</v>
      </c>
    </row>
    <row r="60" spans="1:5" x14ac:dyDescent="0.45">
      <c r="A60">
        <v>2016</v>
      </c>
      <c r="B60" t="s">
        <v>35</v>
      </c>
      <c r="C60" t="s">
        <v>45</v>
      </c>
      <c r="D60" s="15">
        <v>6700</v>
      </c>
      <c r="E60" s="16">
        <v>0.46</v>
      </c>
    </row>
    <row r="61" spans="1:5" x14ac:dyDescent="0.45">
      <c r="A61">
        <v>2015</v>
      </c>
      <c r="B61" t="s">
        <v>28</v>
      </c>
      <c r="C61" t="s">
        <v>53</v>
      </c>
      <c r="D61" s="15">
        <v>13300</v>
      </c>
      <c r="E61" s="16">
        <v>0.5</v>
      </c>
    </row>
    <row r="62" spans="1:5" x14ac:dyDescent="0.45">
      <c r="A62">
        <v>2016</v>
      </c>
      <c r="B62" t="s">
        <v>37</v>
      </c>
      <c r="C62" t="s">
        <v>44</v>
      </c>
      <c r="D62" s="15">
        <v>13800</v>
      </c>
      <c r="E62" s="16">
        <v>0.85</v>
      </c>
    </row>
    <row r="63" spans="1:5" x14ac:dyDescent="0.45">
      <c r="A63">
        <v>2017</v>
      </c>
      <c r="B63" t="s">
        <v>28</v>
      </c>
      <c r="C63" t="s">
        <v>51</v>
      </c>
      <c r="D63" s="15">
        <v>2400</v>
      </c>
      <c r="E63" s="16">
        <v>0.35</v>
      </c>
    </row>
    <row r="64" spans="1:5" x14ac:dyDescent="0.45">
      <c r="A64">
        <v>2015</v>
      </c>
      <c r="B64" t="s">
        <v>37</v>
      </c>
      <c r="C64" t="s">
        <v>46</v>
      </c>
      <c r="D64" s="15">
        <v>300</v>
      </c>
      <c r="E64" s="16">
        <v>0.05</v>
      </c>
    </row>
    <row r="65" spans="1:5" x14ac:dyDescent="0.45">
      <c r="A65">
        <v>2015</v>
      </c>
      <c r="B65" t="s">
        <v>26</v>
      </c>
      <c r="C65" t="s">
        <v>54</v>
      </c>
      <c r="D65" s="15">
        <v>2100</v>
      </c>
      <c r="E65" s="16">
        <v>0.49</v>
      </c>
    </row>
    <row r="66" spans="1:5" x14ac:dyDescent="0.45">
      <c r="A66">
        <v>2015</v>
      </c>
      <c r="B66" t="s">
        <v>26</v>
      </c>
      <c r="C66" t="s">
        <v>34</v>
      </c>
      <c r="D66" s="15">
        <v>2300</v>
      </c>
      <c r="E66" s="16">
        <v>0.34</v>
      </c>
    </row>
    <row r="67" spans="1:5" x14ac:dyDescent="0.45">
      <c r="A67">
        <v>2015</v>
      </c>
      <c r="B67" t="s">
        <v>26</v>
      </c>
      <c r="C67" t="s">
        <v>49</v>
      </c>
      <c r="D67" s="15">
        <v>10000</v>
      </c>
      <c r="E67" s="16">
        <v>0.66</v>
      </c>
    </row>
    <row r="68" spans="1:5" x14ac:dyDescent="0.45">
      <c r="A68">
        <v>2015</v>
      </c>
      <c r="B68" t="s">
        <v>35</v>
      </c>
      <c r="C68" t="s">
        <v>50</v>
      </c>
      <c r="D68" s="15">
        <v>500</v>
      </c>
      <c r="E68" s="16">
        <v>0.22</v>
      </c>
    </row>
    <row r="69" spans="1:5" x14ac:dyDescent="0.45">
      <c r="A69">
        <v>2016</v>
      </c>
      <c r="B69" t="s">
        <v>28</v>
      </c>
      <c r="C69" t="s">
        <v>42</v>
      </c>
      <c r="D69" s="15">
        <v>3800</v>
      </c>
      <c r="E69" s="16">
        <v>0.48</v>
      </c>
    </row>
    <row r="70" spans="1:5" x14ac:dyDescent="0.45">
      <c r="A70">
        <v>2015</v>
      </c>
      <c r="B70" t="s">
        <v>35</v>
      </c>
      <c r="C70" t="s">
        <v>45</v>
      </c>
      <c r="D70" s="15">
        <v>3200</v>
      </c>
      <c r="E70" s="16">
        <v>0.48</v>
      </c>
    </row>
    <row r="71" spans="1:5" x14ac:dyDescent="0.45">
      <c r="A71">
        <v>2017</v>
      </c>
      <c r="B71" t="s">
        <v>28</v>
      </c>
      <c r="C71" t="s">
        <v>31</v>
      </c>
      <c r="D71" s="15">
        <v>23000</v>
      </c>
      <c r="E71" s="16">
        <v>1</v>
      </c>
    </row>
    <row r="72" spans="1:5" x14ac:dyDescent="0.45">
      <c r="A72">
        <v>2015</v>
      </c>
      <c r="B72" t="s">
        <v>28</v>
      </c>
      <c r="C72" t="s">
        <v>30</v>
      </c>
      <c r="D72" s="15">
        <v>700</v>
      </c>
      <c r="E72" s="16">
        <v>0.28000000000000003</v>
      </c>
    </row>
    <row r="73" spans="1:5" x14ac:dyDescent="0.45">
      <c r="A73">
        <v>2015</v>
      </c>
      <c r="B73" t="s">
        <v>37</v>
      </c>
      <c r="C73" t="s">
        <v>39</v>
      </c>
      <c r="D73" s="15">
        <v>1300</v>
      </c>
      <c r="E73" s="16">
        <v>0.9</v>
      </c>
    </row>
    <row r="74" spans="1:5" x14ac:dyDescent="0.45">
      <c r="A74">
        <v>2016</v>
      </c>
      <c r="B74" t="s">
        <v>28</v>
      </c>
      <c r="C74" t="s">
        <v>51</v>
      </c>
      <c r="D74" s="15">
        <v>1300</v>
      </c>
      <c r="E74" s="16">
        <v>0.25</v>
      </c>
    </row>
    <row r="75" spans="1:5" x14ac:dyDescent="0.45">
      <c r="A75">
        <v>2016</v>
      </c>
      <c r="B75" t="s">
        <v>28</v>
      </c>
      <c r="C75" t="s">
        <v>32</v>
      </c>
      <c r="D75" s="15">
        <v>22100</v>
      </c>
      <c r="E75" s="16">
        <v>0.99</v>
      </c>
    </row>
    <row r="76" spans="1:5" x14ac:dyDescent="0.45">
      <c r="A76">
        <v>2017</v>
      </c>
      <c r="B76" t="s">
        <v>26</v>
      </c>
      <c r="C76" t="s">
        <v>54</v>
      </c>
      <c r="D76" s="15">
        <v>3100</v>
      </c>
      <c r="E76" s="16">
        <v>0.42</v>
      </c>
    </row>
    <row r="77" spans="1:5" x14ac:dyDescent="0.45">
      <c r="A77">
        <v>2015</v>
      </c>
      <c r="B77" t="s">
        <v>28</v>
      </c>
      <c r="C77" t="s">
        <v>47</v>
      </c>
      <c r="D77" s="15">
        <v>500</v>
      </c>
      <c r="E77" s="16">
        <v>0.5</v>
      </c>
    </row>
    <row r="78" spans="1:5" x14ac:dyDescent="0.45">
      <c r="A78">
        <v>2017</v>
      </c>
      <c r="B78" t="s">
        <v>35</v>
      </c>
      <c r="C78" t="s">
        <v>50</v>
      </c>
      <c r="D78" s="15">
        <v>3100</v>
      </c>
      <c r="E78" s="16">
        <v>0.22</v>
      </c>
    </row>
    <row r="79" spans="1:5" x14ac:dyDescent="0.45">
      <c r="A79">
        <v>2015</v>
      </c>
      <c r="B79" t="s">
        <v>26</v>
      </c>
      <c r="C79" t="s">
        <v>27</v>
      </c>
      <c r="D79" s="15">
        <v>8700</v>
      </c>
      <c r="E79" s="16">
        <v>0.92</v>
      </c>
    </row>
  </sheetData>
  <phoneticPr fontId="2"/>
  <hyperlinks>
    <hyperlink ref="B2" r:id="rId1" xr:uid="{30941B41-F6B8-4AA3-962F-E88827764E94}"/>
  </hyperlinks>
  <pageMargins left="0.7" right="0.7" top="0.75" bottom="0.75" header="0.3" footer="0.3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5ECA-21E6-414B-8E65-72462AF44EAA}">
  <dimension ref="B2:D32"/>
  <sheetViews>
    <sheetView zoomScale="80" zoomScaleNormal="80" workbookViewId="0"/>
  </sheetViews>
  <sheetFormatPr defaultRowHeight="14.25" x14ac:dyDescent="0.45"/>
  <cols>
    <col min="1" max="1" width="2.234375" customWidth="1"/>
    <col min="2" max="2" width="9.46875" customWidth="1"/>
    <col min="3" max="3" width="8.5859375" customWidth="1"/>
    <col min="4" max="4" width="15" customWidth="1"/>
  </cols>
  <sheetData>
    <row r="2" spans="2:4" x14ac:dyDescent="0.45">
      <c r="B2" s="35" t="s">
        <v>95</v>
      </c>
    </row>
    <row r="4" spans="2:4" x14ac:dyDescent="0.45">
      <c r="B4" t="s">
        <v>55</v>
      </c>
      <c r="C4" t="s">
        <v>56</v>
      </c>
      <c r="D4" t="s">
        <v>57</v>
      </c>
    </row>
    <row r="5" spans="2:4" x14ac:dyDescent="0.45">
      <c r="B5" s="19" t="s">
        <v>58</v>
      </c>
      <c r="C5" s="10">
        <f>HEX2DEC(B5)</f>
        <v>210</v>
      </c>
      <c r="D5" s="10" t="str">
        <f>HEX2BIN(B5)</f>
        <v>11010010</v>
      </c>
    </row>
    <row r="7" spans="2:4" x14ac:dyDescent="0.45">
      <c r="C7" t="s">
        <v>59</v>
      </c>
      <c r="D7" t="str">
        <f>RIGHT(D5,1)</f>
        <v>0</v>
      </c>
    </row>
    <row r="8" spans="2:4" x14ac:dyDescent="0.45">
      <c r="C8" t="s">
        <v>60</v>
      </c>
      <c r="D8" t="str">
        <f>LEFT(D5,1)</f>
        <v>1</v>
      </c>
    </row>
    <row r="9" spans="2:4" x14ac:dyDescent="0.45">
      <c r="C9" t="s">
        <v>61</v>
      </c>
      <c r="D9" t="str">
        <f>MID(D5,5,1)</f>
        <v>0</v>
      </c>
    </row>
    <row r="10" spans="2:4" x14ac:dyDescent="0.45">
      <c r="C10" t="s">
        <v>62</v>
      </c>
      <c r="D10" t="str">
        <f>RIGHT(D5,4)</f>
        <v>0010</v>
      </c>
    </row>
    <row r="11" spans="2:4" x14ac:dyDescent="0.45">
      <c r="C11" t="s">
        <v>63</v>
      </c>
      <c r="D11" t="str">
        <f>LEFT(D5,4)</f>
        <v>1101</v>
      </c>
    </row>
    <row r="12" spans="2:4" x14ac:dyDescent="0.45">
      <c r="C12" t="s">
        <v>64</v>
      </c>
      <c r="D12" t="str">
        <f>CONCATENATE(D11,D10)</f>
        <v>11010010</v>
      </c>
    </row>
    <row r="14" spans="2:4" x14ac:dyDescent="0.45">
      <c r="B14" t="s">
        <v>55</v>
      </c>
      <c r="C14" t="s">
        <v>56</v>
      </c>
      <c r="D14" t="s">
        <v>57</v>
      </c>
    </row>
    <row r="15" spans="2:4" x14ac:dyDescent="0.45">
      <c r="B15" s="19" t="s">
        <v>65</v>
      </c>
      <c r="C15" s="10">
        <f>HEX2DEC(B15)</f>
        <v>107</v>
      </c>
      <c r="D15" s="10" t="str">
        <f>HEX2BIN(B15)</f>
        <v>1101011</v>
      </c>
    </row>
    <row r="17" spans="2:4" x14ac:dyDescent="0.45">
      <c r="C17" t="s">
        <v>59</v>
      </c>
      <c r="D17" t="str">
        <f>RIGHT(D15,1)</f>
        <v>1</v>
      </c>
    </row>
    <row r="18" spans="2:4" x14ac:dyDescent="0.45">
      <c r="C18" t="s">
        <v>60</v>
      </c>
      <c r="D18" s="20" t="str">
        <f>LEFT(D15,1)</f>
        <v>1</v>
      </c>
    </row>
    <row r="19" spans="2:4" x14ac:dyDescent="0.45">
      <c r="C19" t="s">
        <v>61</v>
      </c>
      <c r="D19" s="20" t="str">
        <f>MID(D15,5,1)</f>
        <v>0</v>
      </c>
    </row>
    <row r="20" spans="2:4" x14ac:dyDescent="0.45">
      <c r="C20" t="s">
        <v>62</v>
      </c>
      <c r="D20" t="str">
        <f>RIGHT(D15,4)</f>
        <v>1011</v>
      </c>
    </row>
    <row r="21" spans="2:4" x14ac:dyDescent="0.45">
      <c r="C21" t="s">
        <v>63</v>
      </c>
      <c r="D21" s="20" t="str">
        <f>LEFT(D15,4)</f>
        <v>1101</v>
      </c>
    </row>
    <row r="22" spans="2:4" x14ac:dyDescent="0.45">
      <c r="C22" t="s">
        <v>64</v>
      </c>
      <c r="D22" s="20" t="str">
        <f>CONCATENATE(D21,D20)</f>
        <v>11011011</v>
      </c>
    </row>
    <row r="24" spans="2:4" x14ac:dyDescent="0.45">
      <c r="B24" t="s">
        <v>55</v>
      </c>
      <c r="C24" t="s">
        <v>56</v>
      </c>
      <c r="D24" t="s">
        <v>57</v>
      </c>
    </row>
    <row r="25" spans="2:4" x14ac:dyDescent="0.45">
      <c r="B25" s="19" t="s">
        <v>65</v>
      </c>
      <c r="C25" s="10">
        <f>HEX2DEC(B25)</f>
        <v>107</v>
      </c>
      <c r="D25" s="10" t="str">
        <f>TEXT(HEX2BIN(B25),"00000000")</f>
        <v>01101011</v>
      </c>
    </row>
    <row r="27" spans="2:4" x14ac:dyDescent="0.45">
      <c r="C27" t="s">
        <v>59</v>
      </c>
      <c r="D27" t="str">
        <f>RIGHT(D25,1)</f>
        <v>1</v>
      </c>
    </row>
    <row r="28" spans="2:4" x14ac:dyDescent="0.45">
      <c r="C28" t="s">
        <v>60</v>
      </c>
      <c r="D28" t="str">
        <f>LEFT(D25,1)</f>
        <v>0</v>
      </c>
    </row>
    <row r="29" spans="2:4" x14ac:dyDescent="0.45">
      <c r="C29" t="s">
        <v>61</v>
      </c>
      <c r="D29" t="str">
        <f>MID(D25,5,1)</f>
        <v>1</v>
      </c>
    </row>
    <row r="30" spans="2:4" x14ac:dyDescent="0.45">
      <c r="C30" t="s">
        <v>62</v>
      </c>
      <c r="D30" t="str">
        <f>RIGHT(D25,4)</f>
        <v>1011</v>
      </c>
    </row>
    <row r="31" spans="2:4" x14ac:dyDescent="0.45">
      <c r="C31" t="s">
        <v>63</v>
      </c>
      <c r="D31" t="str">
        <f>LEFT(D25,4)</f>
        <v>0110</v>
      </c>
    </row>
    <row r="32" spans="2:4" x14ac:dyDescent="0.45">
      <c r="C32" t="s">
        <v>64</v>
      </c>
      <c r="D32" t="str">
        <f>CONCATENATE(D31,D30)</f>
        <v>01101011</v>
      </c>
    </row>
  </sheetData>
  <phoneticPr fontId="2"/>
  <hyperlinks>
    <hyperlink ref="B2" r:id="rId1" xr:uid="{366CD904-02D3-443A-AB58-DB280D0230A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75A8-8468-4C1F-A73C-1D27692160D5}">
  <dimension ref="B2:D26"/>
  <sheetViews>
    <sheetView zoomScale="80" zoomScaleNormal="80" workbookViewId="0"/>
  </sheetViews>
  <sheetFormatPr defaultColWidth="8.9375" defaultRowHeight="14.25" x14ac:dyDescent="0.45"/>
  <cols>
    <col min="1" max="1" width="4.5859375" customWidth="1"/>
    <col min="2" max="4" width="6.64453125" customWidth="1"/>
  </cols>
  <sheetData>
    <row r="2" spans="2:4" x14ac:dyDescent="0.45">
      <c r="B2" s="35" t="s">
        <v>96</v>
      </c>
    </row>
    <row r="4" spans="2:4" x14ac:dyDescent="0.45">
      <c r="B4">
        <v>1</v>
      </c>
      <c r="C4">
        <v>7.4</v>
      </c>
      <c r="D4" s="21">
        <f>IF(C4="","",INT(C4))</f>
        <v>7</v>
      </c>
    </row>
    <row r="5" spans="2:4" x14ac:dyDescent="0.45">
      <c r="B5">
        <v>2</v>
      </c>
      <c r="C5">
        <v>8.6</v>
      </c>
      <c r="D5" s="21">
        <f t="shared" ref="D5:D13" si="0">IF(C5="","",INT(C5))</f>
        <v>8</v>
      </c>
    </row>
    <row r="6" spans="2:4" x14ac:dyDescent="0.45">
      <c r="B6">
        <v>3</v>
      </c>
      <c r="D6" s="21" t="str">
        <f>IF(C6="","",INT(C6))</f>
        <v/>
      </c>
    </row>
    <row r="7" spans="2:4" x14ac:dyDescent="0.45">
      <c r="B7">
        <v>4</v>
      </c>
      <c r="C7">
        <v>7.8</v>
      </c>
      <c r="D7" s="21">
        <f t="shared" si="0"/>
        <v>7</v>
      </c>
    </row>
    <row r="8" spans="2:4" x14ac:dyDescent="0.45">
      <c r="B8">
        <v>5</v>
      </c>
      <c r="C8">
        <v>7.4</v>
      </c>
      <c r="D8" s="21">
        <f t="shared" si="0"/>
        <v>7</v>
      </c>
    </row>
    <row r="9" spans="2:4" x14ac:dyDescent="0.45">
      <c r="B9">
        <v>6</v>
      </c>
      <c r="C9">
        <v>4.9000000000000004</v>
      </c>
      <c r="D9" s="21">
        <f t="shared" si="0"/>
        <v>4</v>
      </c>
    </row>
    <row r="10" spans="2:4" x14ac:dyDescent="0.45">
      <c r="B10">
        <v>7</v>
      </c>
      <c r="C10">
        <v>0.1</v>
      </c>
      <c r="D10" s="21">
        <f t="shared" si="0"/>
        <v>0</v>
      </c>
    </row>
    <row r="11" spans="2:4" x14ac:dyDescent="0.45">
      <c r="B11">
        <v>8</v>
      </c>
      <c r="D11" s="21" t="str">
        <f>IF(C11="","",INT(C11))</f>
        <v/>
      </c>
    </row>
    <row r="12" spans="2:4" x14ac:dyDescent="0.45">
      <c r="B12">
        <v>9</v>
      </c>
      <c r="C12">
        <v>4.5999999999999996</v>
      </c>
      <c r="D12" s="21">
        <f t="shared" si="0"/>
        <v>4</v>
      </c>
    </row>
    <row r="13" spans="2:4" x14ac:dyDescent="0.45">
      <c r="B13">
        <v>10</v>
      </c>
      <c r="C13">
        <v>1.3</v>
      </c>
      <c r="D13" s="21">
        <f t="shared" si="0"/>
        <v>1</v>
      </c>
    </row>
    <row r="15" spans="2:4" x14ac:dyDescent="0.45">
      <c r="B15">
        <v>1</v>
      </c>
      <c r="C15">
        <v>7.4</v>
      </c>
      <c r="D15" s="21">
        <f>IF(ISERROR(INT(C15)),"",INT(C15))</f>
        <v>7</v>
      </c>
    </row>
    <row r="16" spans="2:4" x14ac:dyDescent="0.45">
      <c r="B16">
        <v>2</v>
      </c>
      <c r="C16">
        <v>8.6</v>
      </c>
      <c r="D16" s="21">
        <f t="shared" ref="D16:D24" si="1">IF(ISERROR(INT(C16)),"",INT(C16))</f>
        <v>8</v>
      </c>
    </row>
    <row r="17" spans="2:4" x14ac:dyDescent="0.45">
      <c r="B17">
        <v>3</v>
      </c>
      <c r="C17" t="s">
        <v>66</v>
      </c>
      <c r="D17" s="21" t="e">
        <f>IF(ISERROR(INT(C17)),#N/A,INT(C17))</f>
        <v>#N/A</v>
      </c>
    </row>
    <row r="18" spans="2:4" x14ac:dyDescent="0.45">
      <c r="B18">
        <v>4</v>
      </c>
      <c r="C18">
        <v>7.8</v>
      </c>
      <c r="D18" s="21">
        <f t="shared" si="1"/>
        <v>7</v>
      </c>
    </row>
    <row r="19" spans="2:4" x14ac:dyDescent="0.45">
      <c r="B19">
        <v>5</v>
      </c>
      <c r="C19">
        <v>7.4</v>
      </c>
      <c r="D19" s="21">
        <f t="shared" si="1"/>
        <v>7</v>
      </c>
    </row>
    <row r="20" spans="2:4" x14ac:dyDescent="0.45">
      <c r="B20">
        <v>6</v>
      </c>
      <c r="C20">
        <v>4.9000000000000004</v>
      </c>
      <c r="D20" s="21">
        <f t="shared" si="1"/>
        <v>4</v>
      </c>
    </row>
    <row r="21" spans="2:4" x14ac:dyDescent="0.45">
      <c r="B21">
        <v>7</v>
      </c>
      <c r="C21">
        <v>0.1</v>
      </c>
      <c r="D21" s="21">
        <f t="shared" si="1"/>
        <v>0</v>
      </c>
    </row>
    <row r="22" spans="2:4" x14ac:dyDescent="0.45">
      <c r="B22">
        <v>8</v>
      </c>
      <c r="C22" t="s">
        <v>67</v>
      </c>
      <c r="D22" s="21" t="str">
        <f t="shared" si="1"/>
        <v/>
      </c>
    </row>
    <row r="23" spans="2:4" x14ac:dyDescent="0.45">
      <c r="B23">
        <v>9</v>
      </c>
      <c r="C23">
        <v>4.5999999999999996</v>
      </c>
      <c r="D23" s="21">
        <f t="shared" si="1"/>
        <v>4</v>
      </c>
    </row>
    <row r="24" spans="2:4" x14ac:dyDescent="0.45">
      <c r="B24">
        <v>10</v>
      </c>
      <c r="C24">
        <v>1.3</v>
      </c>
      <c r="D24" s="21">
        <f t="shared" si="1"/>
        <v>1</v>
      </c>
    </row>
    <row r="26" spans="2:4" x14ac:dyDescent="0.45">
      <c r="D26" s="21"/>
    </row>
  </sheetData>
  <phoneticPr fontId="2"/>
  <hyperlinks>
    <hyperlink ref="B2" r:id="rId1" xr:uid="{D57167E4-B76D-43D9-BADE-1BDE7A46C495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4C63-2D32-4613-8C57-D2A8B0106588}">
  <dimension ref="B2:D8"/>
  <sheetViews>
    <sheetView zoomScale="80" zoomScaleNormal="80" workbookViewId="0">
      <selection activeCell="B2" sqref="B2"/>
    </sheetView>
  </sheetViews>
  <sheetFormatPr defaultRowHeight="14.25" x14ac:dyDescent="0.45"/>
  <cols>
    <col min="1" max="1" width="2" customWidth="1"/>
    <col min="2" max="2" width="10.87890625" customWidth="1"/>
    <col min="3" max="3" width="10.41015625" customWidth="1"/>
  </cols>
  <sheetData>
    <row r="2" spans="2:4" x14ac:dyDescent="0.45">
      <c r="B2" s="36" t="s">
        <v>97</v>
      </c>
    </row>
    <row r="4" spans="2:4" ht="14.65" thickBot="1" x14ac:dyDescent="0.5">
      <c r="B4" t="s">
        <v>68</v>
      </c>
      <c r="C4" s="22">
        <f ca="1">TODAY()</f>
        <v>44609</v>
      </c>
    </row>
    <row r="5" spans="2:4" ht="14.65" thickBot="1" x14ac:dyDescent="0.5">
      <c r="B5" t="s">
        <v>69</v>
      </c>
      <c r="C5" s="23">
        <v>7</v>
      </c>
      <c r="D5" t="s">
        <v>70</v>
      </c>
    </row>
    <row r="7" spans="2:4" x14ac:dyDescent="0.45">
      <c r="B7" t="s">
        <v>71</v>
      </c>
      <c r="C7" s="22">
        <f ca="1">C4+C5</f>
        <v>44616</v>
      </c>
    </row>
    <row r="8" spans="2:4" x14ac:dyDescent="0.45">
      <c r="B8" t="s">
        <v>72</v>
      </c>
      <c r="C8" s="24">
        <f ca="1">WEEKDAY(C7)</f>
        <v>5</v>
      </c>
    </row>
  </sheetData>
  <sheetProtection sheet="1" objects="1" scenarios="1" selectLockedCells="1"/>
  <phoneticPr fontId="2"/>
  <hyperlinks>
    <hyperlink ref="B2" r:id="rId1" xr:uid="{608AC01C-6C21-43B9-8928-8763EC10D00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3B07-7104-4FB1-B3F7-A6E466917ED8}">
  <dimension ref="B2:G18"/>
  <sheetViews>
    <sheetView zoomScale="80" zoomScaleNormal="80" workbookViewId="0"/>
  </sheetViews>
  <sheetFormatPr defaultRowHeight="14.25" x14ac:dyDescent="0.45"/>
  <cols>
    <col min="1" max="1" width="4.234375" customWidth="1"/>
    <col min="2" max="2" width="12.87890625" customWidth="1"/>
    <col min="3" max="3" width="36.3515625" customWidth="1"/>
    <col min="4" max="4" width="16.87890625" customWidth="1"/>
    <col min="5" max="5" width="13.234375" customWidth="1"/>
  </cols>
  <sheetData>
    <row r="2" spans="2:7" x14ac:dyDescent="0.45">
      <c r="B2" s="35" t="s">
        <v>98</v>
      </c>
    </row>
    <row r="4" spans="2:7" x14ac:dyDescent="0.45">
      <c r="D4" t="s">
        <v>73</v>
      </c>
      <c r="E4" t="s">
        <v>74</v>
      </c>
    </row>
    <row r="5" spans="2:7" x14ac:dyDescent="0.45">
      <c r="B5">
        <v>0.35165927177281942</v>
      </c>
      <c r="C5" t="s">
        <v>75</v>
      </c>
      <c r="D5" t="s">
        <v>76</v>
      </c>
      <c r="E5">
        <v>0.35165927177281942</v>
      </c>
      <c r="F5" t="s">
        <v>76</v>
      </c>
    </row>
    <row r="6" spans="2:7" x14ac:dyDescent="0.45">
      <c r="B6" s="25">
        <v>0.35165927177281903</v>
      </c>
      <c r="C6" t="s">
        <v>77</v>
      </c>
      <c r="D6" t="s">
        <v>78</v>
      </c>
      <c r="E6">
        <v>0.35165927177281903</v>
      </c>
      <c r="F6" t="s">
        <v>76</v>
      </c>
    </row>
    <row r="7" spans="2:7" x14ac:dyDescent="0.45">
      <c r="B7" s="14">
        <v>0.35165927177281903</v>
      </c>
      <c r="C7" t="s">
        <v>79</v>
      </c>
      <c r="D7" t="s">
        <v>80</v>
      </c>
      <c r="E7">
        <v>0.35165927177281903</v>
      </c>
      <c r="F7" t="s">
        <v>76</v>
      </c>
    </row>
    <row r="8" spans="2:7" x14ac:dyDescent="0.45">
      <c r="B8" t="str">
        <f>TEXT(B5,"0.000")</f>
        <v>0.352</v>
      </c>
      <c r="C8" t="s">
        <v>81</v>
      </c>
      <c r="D8" t="s">
        <v>76</v>
      </c>
      <c r="E8" t="s">
        <v>82</v>
      </c>
      <c r="F8" t="s">
        <v>83</v>
      </c>
    </row>
    <row r="11" spans="2:7" x14ac:dyDescent="0.45">
      <c r="G11" s="26"/>
    </row>
    <row r="12" spans="2:7" x14ac:dyDescent="0.45">
      <c r="B12" t="s">
        <v>84</v>
      </c>
      <c r="C12" t="s">
        <v>85</v>
      </c>
    </row>
    <row r="13" spans="2:7" x14ac:dyDescent="0.45">
      <c r="B13" s="28">
        <v>44436</v>
      </c>
      <c r="C13" t="s">
        <v>86</v>
      </c>
      <c r="E13" s="27"/>
    </row>
    <row r="14" spans="2:7" x14ac:dyDescent="0.45">
      <c r="B14" s="29">
        <v>44436</v>
      </c>
      <c r="C14" t="s">
        <v>87</v>
      </c>
    </row>
    <row r="15" spans="2:7" x14ac:dyDescent="0.45">
      <c r="B15" s="30">
        <v>44436</v>
      </c>
      <c r="C15" t="s">
        <v>88</v>
      </c>
    </row>
    <row r="16" spans="2:7" x14ac:dyDescent="0.45">
      <c r="B16" s="31">
        <v>44436</v>
      </c>
      <c r="C16" t="s">
        <v>89</v>
      </c>
    </row>
    <row r="17" spans="2:3" x14ac:dyDescent="0.45">
      <c r="B17" s="32">
        <v>44436</v>
      </c>
      <c r="C17" t="s">
        <v>90</v>
      </c>
    </row>
    <row r="18" spans="2:3" x14ac:dyDescent="0.45">
      <c r="B18" s="33">
        <v>44436</v>
      </c>
      <c r="C18" t="s">
        <v>91</v>
      </c>
    </row>
  </sheetData>
  <phoneticPr fontId="2"/>
  <hyperlinks>
    <hyperlink ref="B2" r:id="rId1" xr:uid="{7CC26101-7634-46F5-B569-D848DB9C35C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009B-81BE-4CBB-91FF-823FC0DB8044}">
  <dimension ref="B2"/>
  <sheetViews>
    <sheetView workbookViewId="0"/>
  </sheetViews>
  <sheetFormatPr defaultRowHeight="14.25" x14ac:dyDescent="0.45"/>
  <sheetData>
    <row r="2" spans="2:2" x14ac:dyDescent="0.45">
      <c r="B2" t="s">
        <v>18</v>
      </c>
    </row>
  </sheetData>
  <phoneticPr fontId="2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6108-AFBE-4999-9F70-35F7BAF521C4}">
  <dimension ref="B2"/>
  <sheetViews>
    <sheetView workbookViewId="0"/>
  </sheetViews>
  <sheetFormatPr defaultRowHeight="14.25" x14ac:dyDescent="0.45"/>
  <sheetData>
    <row r="2" spans="2:2" x14ac:dyDescent="0.45">
      <c r="B2" t="s">
        <v>19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51F4-95A2-4BA4-965E-960DA126BE32}">
  <dimension ref="B2"/>
  <sheetViews>
    <sheetView workbookViewId="0"/>
  </sheetViews>
  <sheetFormatPr defaultRowHeight="14.25" x14ac:dyDescent="0.45"/>
  <sheetData>
    <row r="2" spans="2:2" x14ac:dyDescent="0.45">
      <c r="B2" t="s">
        <v>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条件付き書式で行全体反映</vt:lpstr>
      <vt:lpstr>結合したセルへの入力</vt:lpstr>
      <vt:lpstr>カレンダーの作成</vt:lpstr>
      <vt:lpstr>散布図に円表示</vt:lpstr>
      <vt:lpstr>INDIRECT関数でのセル参照</vt:lpstr>
      <vt:lpstr>検索結果全体への書式反映</vt:lpstr>
      <vt:lpstr>進数変換と解析</vt:lpstr>
      <vt:lpstr>関数参照時の空白、エラー対処</vt:lpstr>
      <vt:lpstr>誤編集を防ぐ共有ファイル</vt:lpstr>
      <vt:lpstr>表示形式の最適化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</dc:creator>
  <cp:lastModifiedBy>stark</cp:lastModifiedBy>
  <dcterms:created xsi:type="dcterms:W3CDTF">2022-02-12T14:55:27Z</dcterms:created>
  <dcterms:modified xsi:type="dcterms:W3CDTF">2022-02-16T15:17:06Z</dcterms:modified>
</cp:coreProperties>
</file>